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https://tokyoeducation-my.sharepoint.com/personal/k0863019_metro_ed_jp/Documents/21k/220/"/>
    </mc:Choice>
  </mc:AlternateContent>
  <xr:revisionPtr revIDLastSave="0" documentId="8_{CA026FA4-2C40-441E-AE42-A72B83AF7F04}" xr6:coauthVersionLast="47" xr6:coauthVersionMax="47" xr10:uidLastSave="{00000000-0000-0000-0000-000000000000}"/>
  <bookViews>
    <workbookView xWindow="-120" yWindow="-120" windowWidth="29040" windowHeight="15840" tabRatio="44" xr2:uid="{00000000-000D-0000-FFFF-FFFF00000000}"/>
  </bookViews>
  <sheets>
    <sheet name="00" sheetId="6" r:id="rId1"/>
    <sheet name="01" sheetId="1" r:id="rId2"/>
    <sheet name="02" sheetId="2" r:id="rId3"/>
    <sheet name="03" sheetId="10" r:id="rId4"/>
    <sheet name="04" sheetId="4" r:id="rId5"/>
    <sheet name="05" sheetId="3" r:id="rId6"/>
    <sheet name="06" sheetId="5" r:id="rId7"/>
    <sheet name="結果"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E18" i="5" l="1"/>
  <c r="M15" i="10" l="1"/>
  <c r="M14" i="10"/>
  <c r="M13" i="10"/>
  <c r="M12" i="10"/>
  <c r="M11" i="10"/>
  <c r="M10" i="10"/>
  <c r="M9" i="10"/>
  <c r="M8" i="10"/>
  <c r="M7" i="10"/>
  <c r="M6" i="10"/>
  <c r="M5" i="10"/>
  <c r="M4" i="10"/>
  <c r="L16" i="10"/>
  <c r="B1" i="10" s="1"/>
  <c r="L18" i="2"/>
  <c r="B1" i="2" s="1"/>
  <c r="O6" i="1"/>
  <c r="O7" i="1"/>
  <c r="O8" i="1"/>
  <c r="O9" i="1"/>
  <c r="O10" i="1"/>
  <c r="O11" i="1"/>
  <c r="O12" i="1"/>
  <c r="O13" i="1"/>
  <c r="O14" i="1"/>
  <c r="O15" i="1"/>
  <c r="O16" i="1"/>
  <c r="O5" i="1"/>
  <c r="L16" i="5"/>
  <c r="M10" i="2"/>
  <c r="O16" i="5"/>
  <c r="O14" i="5"/>
  <c r="L17" i="5"/>
  <c r="O15" i="5"/>
  <c r="L15" i="5"/>
  <c r="O17" i="5"/>
  <c r="L14" i="5"/>
  <c r="L13" i="5"/>
  <c r="I17" i="5"/>
  <c r="I16" i="5"/>
  <c r="I15" i="5"/>
  <c r="I14" i="5"/>
  <c r="I13" i="5"/>
  <c r="F17" i="5"/>
  <c r="F16" i="5"/>
  <c r="F15" i="5"/>
  <c r="F14" i="5"/>
  <c r="O13" i="5"/>
  <c r="F13" i="5"/>
  <c r="I17" i="3"/>
  <c r="I16" i="3"/>
  <c r="I14" i="3"/>
  <c r="I13" i="3"/>
  <c r="I15" i="3"/>
  <c r="F17" i="3"/>
  <c r="F16" i="3"/>
  <c r="F15" i="3"/>
  <c r="F14" i="3"/>
  <c r="F13" i="3"/>
  <c r="E19" i="4"/>
  <c r="B1" i="4" s="1"/>
  <c r="F18" i="4"/>
  <c r="F7" i="4"/>
  <c r="F8" i="4"/>
  <c r="F9" i="4"/>
  <c r="F10" i="4"/>
  <c r="F11" i="4"/>
  <c r="F12" i="4"/>
  <c r="F13" i="4"/>
  <c r="F14" i="4"/>
  <c r="F15" i="4"/>
  <c r="F16" i="4"/>
  <c r="F17" i="4"/>
  <c r="M17" i="2"/>
  <c r="M16" i="2"/>
  <c r="M15" i="2"/>
  <c r="M14" i="2"/>
  <c r="M13" i="2"/>
  <c r="M12" i="2"/>
  <c r="M11" i="2"/>
  <c r="M9" i="2"/>
  <c r="M8" i="2"/>
  <c r="M7" i="2"/>
  <c r="M6" i="2"/>
  <c r="M5" i="2"/>
  <c r="M4" i="2"/>
  <c r="M17" i="1"/>
  <c r="B1" i="1" s="1"/>
  <c r="G13" i="7"/>
  <c r="G14" i="7"/>
  <c r="G15" i="7"/>
  <c r="G16" i="7"/>
  <c r="G12" i="7"/>
  <c r="F12" i="7"/>
  <c r="K22" i="5"/>
  <c r="G21" i="7" s="1"/>
  <c r="K21" i="5"/>
  <c r="G20" i="7" s="1"/>
  <c r="K20" i="5"/>
  <c r="G19" i="7" s="1"/>
  <c r="K19" i="5"/>
  <c r="G18" i="7" s="1"/>
  <c r="K18" i="5"/>
  <c r="G17" i="7" s="1"/>
  <c r="E19" i="5"/>
  <c r="E20" i="5"/>
  <c r="E21" i="5"/>
  <c r="E22" i="5"/>
  <c r="E13" i="7"/>
  <c r="E14" i="7"/>
  <c r="E15" i="7"/>
  <c r="E16" i="7"/>
  <c r="E22" i="3"/>
  <c r="E21" i="7" s="1"/>
  <c r="E19" i="3"/>
  <c r="E18" i="7" s="1"/>
  <c r="E20" i="3"/>
  <c r="E19" i="7" s="1"/>
  <c r="E21" i="3"/>
  <c r="E20" i="7" s="1"/>
  <c r="E18" i="3"/>
  <c r="E17" i="7" s="1"/>
  <c r="F18" i="7"/>
  <c r="F19" i="7"/>
  <c r="F20" i="7"/>
  <c r="F21" i="7"/>
  <c r="F17" i="7"/>
  <c r="F13" i="7"/>
  <c r="F14" i="7"/>
  <c r="F15" i="7"/>
  <c r="F16" i="7"/>
  <c r="E12" i="7"/>
  <c r="D13" i="7"/>
  <c r="D14" i="7"/>
  <c r="D15" i="7"/>
  <c r="D16" i="7"/>
  <c r="D17" i="7"/>
  <c r="D18" i="7"/>
  <c r="D19" i="7"/>
  <c r="D20" i="7"/>
  <c r="D21" i="7"/>
  <c r="D22" i="7"/>
  <c r="D23" i="7"/>
  <c r="D12" i="7"/>
  <c r="C13" i="7"/>
  <c r="C14" i="7"/>
  <c r="C15" i="7"/>
  <c r="C16" i="7"/>
  <c r="C17" i="7"/>
  <c r="C18" i="7"/>
  <c r="C19" i="7"/>
  <c r="C20" i="7"/>
  <c r="C21" i="7"/>
  <c r="C22" i="7"/>
  <c r="C23" i="7"/>
  <c r="C12" i="7"/>
  <c r="B13" i="7"/>
  <c r="B14" i="7"/>
  <c r="B15" i="7"/>
  <c r="B16" i="7"/>
  <c r="B17" i="7"/>
  <c r="B18" i="7"/>
  <c r="B19" i="7"/>
  <c r="B20" i="7"/>
  <c r="B21" i="7"/>
  <c r="B22" i="7"/>
  <c r="B23" i="7"/>
  <c r="B12" i="7"/>
  <c r="N18" i="5" l="1"/>
  <c r="B1" i="5" s="1"/>
  <c r="H18" i="3"/>
  <c r="B1" i="3" s="1"/>
  <c r="B4" i="7"/>
  <c r="M4" i="5" l="1"/>
</calcChain>
</file>

<file path=xl/sharedStrings.xml><?xml version="1.0" encoding="utf-8"?>
<sst xmlns="http://schemas.openxmlformats.org/spreadsheetml/2006/main" count="163" uniqueCount="117">
  <si>
    <t>数値の入力</t>
    <rPh sb="0" eb="2">
      <t>スウチ</t>
    </rPh>
    <rPh sb="3" eb="5">
      <t>ニュウリョク</t>
    </rPh>
    <phoneticPr fontId="1"/>
  </si>
  <si>
    <t>タイプした値が入力され、アクティブセルが</t>
    <rPh sb="5" eb="6">
      <t>アタイ</t>
    </rPh>
    <rPh sb="7" eb="9">
      <t>ニュウリョク</t>
    </rPh>
    <phoneticPr fontId="1"/>
  </si>
  <si>
    <t>下に移動する</t>
    <rPh sb="0" eb="1">
      <t>シタ</t>
    </rPh>
    <rPh sb="2" eb="4">
      <t>イドウ</t>
    </rPh>
    <phoneticPr fontId="1"/>
  </si>
  <si>
    <t>問</t>
    <rPh sb="0" eb="1">
      <t>トイ</t>
    </rPh>
    <phoneticPr fontId="1"/>
  </si>
  <si>
    <t>例</t>
    <rPh sb="0" eb="1">
      <t>レイ</t>
    </rPh>
    <phoneticPr fontId="1"/>
  </si>
  <si>
    <t>数値の入力にはテンキーを使うとよい</t>
    <rPh sb="0" eb="2">
      <t>スウチ</t>
    </rPh>
    <rPh sb="3" eb="5">
      <t>ニュウリョク</t>
    </rPh>
    <rPh sb="12" eb="13">
      <t>ツカ</t>
    </rPh>
    <phoneticPr fontId="1"/>
  </si>
  <si>
    <t>キーボードの使い方</t>
    <rPh sb="6" eb="7">
      <t>ツカ</t>
    </rPh>
    <rPh sb="8" eb="9">
      <t>カタ</t>
    </rPh>
    <phoneticPr fontId="1"/>
  </si>
  <si>
    <t>Shift キーを押さない</t>
    <rPh sb="9" eb="10">
      <t>オ</t>
    </rPh>
    <phoneticPr fontId="1"/>
  </si>
  <si>
    <t>Shift キーを押しながら</t>
    <rPh sb="9" eb="10">
      <t>オ</t>
    </rPh>
    <phoneticPr fontId="1"/>
  </si>
  <si>
    <t>英数モード　</t>
    <rPh sb="0" eb="2">
      <t>エイスウ</t>
    </rPh>
    <phoneticPr fontId="1"/>
  </si>
  <si>
    <t>　カナモード</t>
    <phoneticPr fontId="1"/>
  </si>
  <si>
    <t>"</t>
    <phoneticPr fontId="1"/>
  </si>
  <si>
    <t>'</t>
    <phoneticPr fontId="1"/>
  </si>
  <si>
    <t>2^3</t>
    <phoneticPr fontId="1"/>
  </si>
  <si>
    <t>~</t>
    <phoneticPr fontId="1"/>
  </si>
  <si>
    <t>FloppyDisk</t>
    <phoneticPr fontId="1"/>
  </si>
  <si>
    <t>Who?</t>
    <phoneticPr fontId="1"/>
  </si>
  <si>
    <t>A:B=C:D</t>
    <phoneticPr fontId="1"/>
  </si>
  <si>
    <t>Local_rule</t>
    <phoneticPr fontId="1"/>
  </si>
  <si>
    <t>3,4,5</t>
    <phoneticPr fontId="1"/>
  </si>
  <si>
    <t>＆</t>
    <phoneticPr fontId="1"/>
  </si>
  <si>
    <t>％</t>
    <phoneticPr fontId="1"/>
  </si>
  <si>
    <t>\</t>
    <phoneticPr fontId="1"/>
  </si>
  <si>
    <t>#</t>
    <phoneticPr fontId="1"/>
  </si>
  <si>
    <t>@</t>
    <phoneticPr fontId="1"/>
  </si>
  <si>
    <t>{[(&lt;&gt;)]}</t>
    <phoneticPr fontId="1"/>
  </si>
  <si>
    <t>My_PC</t>
    <phoneticPr fontId="1"/>
  </si>
  <si>
    <t>文字の入力1</t>
    <rPh sb="0" eb="2">
      <t>モジ</t>
    </rPh>
    <rPh sb="3" eb="5">
      <t>ニュウリョク</t>
    </rPh>
    <phoneticPr fontId="1"/>
  </si>
  <si>
    <t>文字の入力2</t>
    <rPh sb="0" eb="2">
      <t>モジ</t>
    </rPh>
    <rPh sb="3" eb="5">
      <t>ニュウリョク</t>
    </rPh>
    <phoneticPr fontId="1"/>
  </si>
  <si>
    <t>a*x^2+b*x+c</t>
    <phoneticPr fontId="1"/>
  </si>
  <si>
    <t>sosu=true;</t>
    <phoneticPr fontId="1"/>
  </si>
  <si>
    <t>hoge@hoge.com</t>
    <phoneticPr fontId="1"/>
  </si>
  <si>
    <t>#/usr/local/bin</t>
    <phoneticPr fontId="1"/>
  </si>
  <si>
    <t>y=a{(x-p)^2+q}</t>
    <phoneticPr fontId="1"/>
  </si>
  <si>
    <t>http://aaa.com/~bbb/</t>
    <phoneticPr fontId="1"/>
  </si>
  <si>
    <t>&lt;a href="xyz.html"&gt;xyz&lt;/a&gt;</t>
    <phoneticPr fontId="1"/>
  </si>
  <si>
    <t>$100=\10721</t>
    <phoneticPr fontId="1"/>
  </si>
  <si>
    <t>オルトキー</t>
    <phoneticPr fontId="1"/>
  </si>
  <si>
    <t>シフトキー</t>
    <phoneticPr fontId="1"/>
  </si>
  <si>
    <t>エスケープキー</t>
    <phoneticPr fontId="1"/>
  </si>
  <si>
    <t>バックスペースキー</t>
    <phoneticPr fontId="1"/>
  </si>
  <si>
    <t>エンターキー</t>
    <phoneticPr fontId="1"/>
  </si>
  <si>
    <t>回答欄</t>
    <rPh sb="0" eb="2">
      <t>カイトウ</t>
    </rPh>
    <rPh sb="2" eb="3">
      <t>ラン</t>
    </rPh>
    <phoneticPr fontId="1"/>
  </si>
  <si>
    <t>タブキー</t>
    <phoneticPr fontId="1"/>
  </si>
  <si>
    <t>半角/全角キー</t>
    <rPh sb="0" eb="2">
      <t>ハンカク</t>
    </rPh>
    <rPh sb="3" eb="5">
      <t>ゼンカク</t>
    </rPh>
    <phoneticPr fontId="1"/>
  </si>
  <si>
    <t>コントロールキー</t>
    <phoneticPr fontId="1"/>
  </si>
  <si>
    <t>スペースキー</t>
    <phoneticPr fontId="1"/>
  </si>
  <si>
    <t>デリートキー</t>
    <phoneticPr fontId="1"/>
  </si>
  <si>
    <t>次の名称にあうキーの番号を回答欄に入力せよ。２つある場合は番号の合計を入力せよ。</t>
    <rPh sb="0" eb="1">
      <t>ツギ</t>
    </rPh>
    <rPh sb="2" eb="4">
      <t>メイショウ</t>
    </rPh>
    <rPh sb="10" eb="12">
      <t>バンゴウ</t>
    </rPh>
    <rPh sb="13" eb="15">
      <t>カイトウ</t>
    </rPh>
    <rPh sb="15" eb="16">
      <t>ラン</t>
    </rPh>
    <rPh sb="17" eb="19">
      <t>ニュウリョク</t>
    </rPh>
    <rPh sb="26" eb="28">
      <t>バアイ</t>
    </rPh>
    <rPh sb="29" eb="31">
      <t>バンゴウ</t>
    </rPh>
    <rPh sb="32" eb="34">
      <t>ゴウケイ</t>
    </rPh>
    <rPh sb="35" eb="37">
      <t>ニュウリョク</t>
    </rPh>
    <phoneticPr fontId="1"/>
  </si>
  <si>
    <t>キーボード１</t>
    <phoneticPr fontId="1"/>
  </si>
  <si>
    <t>キーボード２</t>
    <phoneticPr fontId="1"/>
  </si>
  <si>
    <t>a</t>
    <phoneticPr fontId="1"/>
  </si>
  <si>
    <t>u</t>
    <phoneticPr fontId="1"/>
  </si>
  <si>
    <t>e</t>
    <phoneticPr fontId="1"/>
  </si>
  <si>
    <t>o</t>
    <phoneticPr fontId="1"/>
  </si>
  <si>
    <t>i</t>
    <phoneticPr fontId="1"/>
  </si>
  <si>
    <t>m</t>
    <phoneticPr fontId="1"/>
  </si>
  <si>
    <t>p</t>
    <phoneticPr fontId="1"/>
  </si>
  <si>
    <t>w</t>
    <phoneticPr fontId="1"/>
  </si>
  <si>
    <t>s</t>
    <phoneticPr fontId="1"/>
  </si>
  <si>
    <t>k</t>
    <phoneticPr fontId="1"/>
  </si>
  <si>
    <t>t</t>
    <phoneticPr fontId="1"/>
  </si>
  <si>
    <t>n</t>
    <phoneticPr fontId="1"/>
  </si>
  <si>
    <t>h</t>
    <phoneticPr fontId="1"/>
  </si>
  <si>
    <t>y</t>
    <phoneticPr fontId="1"/>
  </si>
  <si>
    <t>r</t>
    <phoneticPr fontId="1"/>
  </si>
  <si>
    <t>g</t>
    <phoneticPr fontId="1"/>
  </si>
  <si>
    <t>z</t>
    <phoneticPr fontId="1"/>
  </si>
  <si>
    <t>d</t>
    <phoneticPr fontId="1"/>
  </si>
  <si>
    <t>b</t>
    <phoneticPr fontId="1"/>
  </si>
  <si>
    <t>j</t>
    <phoneticPr fontId="1"/>
  </si>
  <si>
    <t>数値や文字の入力</t>
    <rPh sb="0" eb="2">
      <t>スウチ</t>
    </rPh>
    <rPh sb="3" eb="5">
      <t>モジ</t>
    </rPh>
    <rPh sb="6" eb="8">
      <t>ニュウリョク</t>
    </rPh>
    <phoneticPr fontId="1"/>
  </si>
  <si>
    <t>Excelをつかって数値や文字の入力方法を学びます。</t>
    <rPh sb="10" eb="12">
      <t>スウチ</t>
    </rPh>
    <rPh sb="13" eb="15">
      <t>モジ</t>
    </rPh>
    <rPh sb="16" eb="18">
      <t>ニュウリョク</t>
    </rPh>
    <rPh sb="18" eb="20">
      <t>ホウホウ</t>
    </rPh>
    <rPh sb="21" eb="22">
      <t>マナ</t>
    </rPh>
    <phoneticPr fontId="1"/>
  </si>
  <si>
    <t>例と同じ文字を回答欄に入力せよ</t>
    <rPh sb="0" eb="1">
      <t>レイ</t>
    </rPh>
    <rPh sb="2" eb="3">
      <t>オナ</t>
    </rPh>
    <rPh sb="4" eb="6">
      <t>モジ</t>
    </rPh>
    <rPh sb="7" eb="9">
      <t>カイトウ</t>
    </rPh>
    <rPh sb="9" eb="10">
      <t>ラン</t>
    </rPh>
    <rPh sb="11" eb="13">
      <t>ニュウリョク</t>
    </rPh>
    <phoneticPr fontId="1"/>
  </si>
  <si>
    <t>例と同じ文字を回答欄に入力せよ</t>
    <rPh sb="0" eb="1">
      <t>レイ</t>
    </rPh>
    <rPh sb="2" eb="3">
      <t>オナ</t>
    </rPh>
    <rPh sb="4" eb="6">
      <t>モジ</t>
    </rPh>
    <rPh sb="9" eb="10">
      <t>ラン</t>
    </rPh>
    <rPh sb="11" eb="13">
      <t>ニュウリョク</t>
    </rPh>
    <phoneticPr fontId="1"/>
  </si>
  <si>
    <t>STEP1から順に回答します</t>
    <rPh sb="7" eb="8">
      <t>ジュン</t>
    </rPh>
    <rPh sb="9" eb="11">
      <t>カイトウ</t>
    </rPh>
    <phoneticPr fontId="1"/>
  </si>
  <si>
    <t>日本語を入力することはありませんので、</t>
    <rPh sb="0" eb="3">
      <t>ニホンゴ</t>
    </rPh>
    <rPh sb="4" eb="6">
      <t>ニュウリョク</t>
    </rPh>
    <phoneticPr fontId="1"/>
  </si>
  <si>
    <t>正答</t>
    <rPh sb="0" eb="2">
      <t>セイトウ</t>
    </rPh>
    <phoneticPr fontId="1"/>
  </si>
  <si>
    <t>得点</t>
    <rPh sb="0" eb="2">
      <t>トクテン</t>
    </rPh>
    <phoneticPr fontId="1"/>
  </si>
  <si>
    <r>
      <rPr>
        <b/>
        <sz val="12"/>
        <color indexed="8"/>
        <rFont val="ＭＳ Ｐゴシック"/>
        <family val="3"/>
        <charset val="128"/>
      </rPr>
      <t>アルファベットの大文字</t>
    </r>
    <r>
      <rPr>
        <sz val="12"/>
        <color indexed="8"/>
        <rFont val="ＭＳ Ｐゴシック"/>
        <family val="3"/>
        <charset val="128"/>
      </rPr>
      <t>を入力するときは</t>
    </r>
    <rPh sb="8" eb="11">
      <t>オオモジ</t>
    </rPh>
    <rPh sb="12" eb="14">
      <t>ニュウリョク</t>
    </rPh>
    <phoneticPr fontId="1"/>
  </si>
  <si>
    <r>
      <rPr>
        <b/>
        <sz val="12"/>
        <color indexed="8"/>
        <rFont val="ＭＳ Ｐゴシック"/>
        <family val="3"/>
        <charset val="128"/>
      </rPr>
      <t>Shift</t>
    </r>
    <r>
      <rPr>
        <sz val="12"/>
        <color indexed="8"/>
        <rFont val="ＭＳ Ｐゴシック"/>
        <family val="3"/>
        <charset val="128"/>
      </rPr>
      <t xml:space="preserve"> キーを押しながらアルファベットを入力する</t>
    </r>
    <rPh sb="9" eb="10">
      <t>オ</t>
    </rPh>
    <rPh sb="22" eb="24">
      <t>ニュウリョク</t>
    </rPh>
    <phoneticPr fontId="1"/>
  </si>
  <si>
    <t xml:space="preserve">テンキーだけを使って例と同じ値を </t>
    <rPh sb="7" eb="8">
      <t>ツカ</t>
    </rPh>
    <rPh sb="10" eb="11">
      <t>レイ</t>
    </rPh>
    <rPh sb="12" eb="13">
      <t>オナ</t>
    </rPh>
    <rPh sb="14" eb="15">
      <t>アタイ</t>
    </rPh>
    <phoneticPr fontId="1"/>
  </si>
  <si>
    <t>回答欄に入力せよ</t>
  </si>
  <si>
    <r>
      <t xml:space="preserve">Excelは一般的に </t>
    </r>
    <r>
      <rPr>
        <b/>
        <sz val="12"/>
        <color indexed="8"/>
        <rFont val="ＭＳ Ｐゴシック"/>
        <family val="3"/>
        <charset val="128"/>
      </rPr>
      <t>Enter</t>
    </r>
    <r>
      <rPr>
        <sz val="12"/>
        <color indexed="8"/>
        <rFont val="ＭＳ Ｐゴシック"/>
        <family val="3"/>
        <charset val="128"/>
      </rPr>
      <t xml:space="preserve"> キーを押すと</t>
    </r>
    <rPh sb="6" eb="9">
      <t>イッパンテキ</t>
    </rPh>
    <rPh sb="20" eb="21">
      <t>オ</t>
    </rPh>
    <phoneticPr fontId="1"/>
  </si>
  <si>
    <t>タッチタイピングで次の文字を入力するときに使う指を回答欄に番号で入力せよ。</t>
    <rPh sb="9" eb="10">
      <t>ツギ</t>
    </rPh>
    <rPh sb="11" eb="13">
      <t>モジ</t>
    </rPh>
    <rPh sb="14" eb="16">
      <t>ニュウリョク</t>
    </rPh>
    <rPh sb="21" eb="22">
      <t>ツカ</t>
    </rPh>
    <rPh sb="23" eb="24">
      <t>ユビ</t>
    </rPh>
    <rPh sb="25" eb="27">
      <t>カイトウ</t>
    </rPh>
    <rPh sb="27" eb="28">
      <t>ラン</t>
    </rPh>
    <rPh sb="29" eb="31">
      <t>バンゴウ</t>
    </rPh>
    <rPh sb="32" eb="34">
      <t>ニュウリョク</t>
    </rPh>
    <phoneticPr fontId="1"/>
  </si>
  <si>
    <t>STEP１からSTEP6のシートには水色の回答欄がありますので</t>
    <rPh sb="18" eb="20">
      <t>ミズイロ</t>
    </rPh>
    <rPh sb="21" eb="23">
      <t>カイトウ</t>
    </rPh>
    <rPh sb="23" eb="24">
      <t>ラン</t>
    </rPh>
    <phoneticPr fontId="1"/>
  </si>
  <si>
    <r>
      <rPr>
        <b/>
        <sz val="12"/>
        <color indexed="8"/>
        <rFont val="ＭＳ Ｐゴシック"/>
        <family val="3"/>
        <charset val="128"/>
      </rPr>
      <t>[半角/全角]</t>
    </r>
    <r>
      <rPr>
        <sz val="12"/>
        <color indexed="8"/>
        <rFont val="ＭＳ Ｐゴシック"/>
        <family val="3"/>
        <charset val="128"/>
      </rPr>
      <t>キーや</t>
    </r>
    <r>
      <rPr>
        <b/>
        <sz val="12"/>
        <color indexed="8"/>
        <rFont val="ＭＳ Ｐゴシック"/>
        <family val="3"/>
        <charset val="128"/>
      </rPr>
      <t>[変換］</t>
    </r>
    <r>
      <rPr>
        <sz val="12"/>
        <color indexed="8"/>
        <rFont val="ＭＳ Ｐゴシック"/>
        <family val="3"/>
        <charset val="128"/>
      </rPr>
      <t>キーや</t>
    </r>
    <rPh sb="1" eb="3">
      <t>ハンカク</t>
    </rPh>
    <rPh sb="4" eb="6">
      <t>ゼンカク</t>
    </rPh>
    <rPh sb="11" eb="13">
      <t>ヘンカン</t>
    </rPh>
    <phoneticPr fontId="1"/>
  </si>
  <si>
    <r>
      <rPr>
        <b/>
        <sz val="12"/>
        <color indexed="8"/>
        <rFont val="ＭＳ Ｐゴシック"/>
        <family val="3"/>
        <charset val="128"/>
      </rPr>
      <t>[カタカナひらがな］</t>
    </r>
    <r>
      <rPr>
        <sz val="12"/>
        <color indexed="8"/>
        <rFont val="ＭＳ Ｐゴシック"/>
        <family val="3"/>
        <charset val="128"/>
      </rPr>
      <t>キーを押さないこと</t>
    </r>
    <phoneticPr fontId="1"/>
  </si>
  <si>
    <t>;</t>
    <phoneticPr fontId="1"/>
  </si>
  <si>
    <t>?</t>
    <phoneticPr fontId="1"/>
  </si>
  <si>
    <t>!</t>
    <phoneticPr fontId="1"/>
  </si>
  <si>
    <t>{[&lt;@|@&gt;]}</t>
    <phoneticPr fontId="1"/>
  </si>
  <si>
    <t>3*5</t>
    <phoneticPr fontId="1"/>
  </si>
  <si>
    <t>M&amp;M</t>
    <phoneticPr fontId="1"/>
  </si>
  <si>
    <t>@</t>
    <phoneticPr fontId="1"/>
  </si>
  <si>
    <t>"</t>
    <phoneticPr fontId="1"/>
  </si>
  <si>
    <t>3:15</t>
    <phoneticPr fontId="1"/>
  </si>
  <si>
    <t>1,500</t>
    <phoneticPr fontId="1"/>
  </si>
  <si>
    <t>[</t>
    <phoneticPr fontId="5"/>
  </si>
  <si>
    <t>]</t>
    <phoneticPr fontId="1"/>
  </si>
  <si>
    <t>&lt;</t>
    <phoneticPr fontId="1"/>
  </si>
  <si>
    <t>&gt;</t>
    <phoneticPr fontId="1"/>
  </si>
  <si>
    <t>{</t>
    <phoneticPr fontId="5"/>
  </si>
  <si>
    <t>}</t>
    <phoneticPr fontId="1"/>
  </si>
  <si>
    <t>-</t>
    <phoneticPr fontId="1"/>
  </si>
  <si>
    <t>=</t>
    <phoneticPr fontId="1"/>
  </si>
  <si>
    <t>(</t>
    <phoneticPr fontId="1"/>
  </si>
  <si>
    <t>)</t>
    <phoneticPr fontId="1"/>
  </si>
  <si>
    <t>|</t>
    <phoneticPr fontId="1"/>
  </si>
  <si>
    <t>_</t>
  </si>
  <si>
    <t>文字の入力３</t>
    <rPh sb="0" eb="2">
      <t>モジ</t>
    </rPh>
    <rPh sb="3" eb="5">
      <t>ニュウリョク</t>
    </rPh>
    <phoneticPr fontId="1"/>
  </si>
  <si>
    <t>30%</t>
    <phoneticPr fontId="1"/>
  </si>
  <si>
    <t>B'z</t>
    <phoneticPr fontId="1"/>
  </si>
  <si>
    <t/>
  </si>
  <si>
    <t>次へ</t>
    <rPh sb="0" eb="1">
      <t>ツギ</t>
    </rPh>
    <phoneticPr fontId="1"/>
  </si>
  <si>
    <t>前へ</t>
    <rPh sb="0" eb="1">
      <t>マエ</t>
    </rPh>
    <phoneticPr fontId="2"/>
  </si>
  <si>
    <t>左上[次へ]をクリックして開始します</t>
    <rPh sb="0" eb="2">
      <t>ヒダリウエ</t>
    </rPh>
    <rPh sb="3" eb="4">
      <t>ツギ</t>
    </rPh>
    <rPh sb="13" eb="15">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</si>
</sst>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b/>
      <sz val="12"/>
      <color indexed="8"/>
      <name val="ＭＳ Ｐゴシック"/>
      <family val="3"/>
      <charset val="128"/>
    </font>
    <font>
      <sz val="12"/>
      <name val="ＭＳ Ｐゴシック"/>
      <family val="3"/>
      <charset val="128"/>
    </font>
    <font>
      <sz val="6"/>
      <name val="ＭＳ Ｐゴシック"/>
      <family val="3"/>
      <charset val="128"/>
    </font>
    <font>
      <u/>
      <sz val="10"/>
      <color theme="10"/>
      <name val="ＭＳ Ｐゴシック"/>
      <family val="3"/>
      <charset val="128"/>
    </font>
    <font>
      <sz val="12"/>
      <color theme="1"/>
      <name val="ＭＳ Ｐゴシック"/>
      <family val="3"/>
      <charset val="128"/>
      <scheme val="minor"/>
    </font>
    <font>
      <sz val="26"/>
      <color theme="1"/>
      <name val="ＭＳ Ｐゴシック"/>
      <family val="3"/>
      <charset val="128"/>
      <scheme val="minor"/>
    </font>
    <font>
      <sz val="22"/>
      <color theme="1"/>
      <name val="ＭＳ Ｐゴシック"/>
      <family val="3"/>
      <charset val="128"/>
      <scheme val="minor"/>
    </font>
    <font>
      <sz val="12"/>
      <color theme="0"/>
      <name val="ＭＳ Ｐゴシック"/>
      <family val="3"/>
      <charset val="128"/>
      <scheme val="minor"/>
    </font>
    <font>
      <sz val="26"/>
      <color theme="0"/>
      <name val="ＭＳ Ｐゴシック"/>
      <family val="3"/>
      <charset val="128"/>
      <scheme val="minor"/>
    </font>
    <font>
      <sz val="22"/>
      <color theme="0"/>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2"/>
      <color theme="1"/>
      <name val="ＭＳ Ｐゴシック"/>
      <family val="3"/>
      <charset val="128"/>
      <scheme val="minor"/>
    </font>
    <font>
      <sz val="16"/>
      <color rgb="FFFF0000"/>
      <name val="ＭＳ Ｐゴシック"/>
      <family val="3"/>
      <charset val="128"/>
      <scheme val="minor"/>
    </font>
    <font>
      <b/>
      <sz val="14"/>
      <color rgb="FFFF000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
      <sz val="18"/>
      <color theme="1"/>
      <name val="ＭＳ ゴシック"/>
      <family val="3"/>
      <charset val="128"/>
    </font>
    <font>
      <sz val="26"/>
      <color theme="1"/>
      <name val="ＭＳ ゴシック"/>
      <family val="3"/>
      <charset val="128"/>
    </font>
    <font>
      <sz val="72"/>
      <color theme="1"/>
      <name val="ＭＳ ゴシック"/>
      <family val="3"/>
      <charset val="128"/>
    </font>
    <font>
      <sz val="18"/>
      <color rgb="FFFF0000"/>
      <name val="ＭＳ Ｐゴシック"/>
      <family val="3"/>
      <charset val="128"/>
      <scheme val="minor"/>
    </font>
    <font>
      <b/>
      <sz val="11"/>
      <color theme="0"/>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5050"/>
        <bgColor indexed="64"/>
      </patternFill>
    </fill>
    <fill>
      <patternFill patternType="solid">
        <fgColor rgb="FFFFCC00"/>
        <bgColor indexed="64"/>
      </patternFill>
    </fill>
    <fill>
      <patternFill patternType="solid">
        <fgColor rgb="FFCCFF33"/>
        <bgColor indexed="64"/>
      </patternFill>
    </fill>
    <fill>
      <patternFill patternType="solid">
        <fgColor rgb="FF33CC33"/>
        <bgColor indexed="64"/>
      </patternFill>
    </fill>
    <fill>
      <patternFill patternType="solid">
        <fgColor rgb="FF00CC99"/>
        <bgColor indexed="64"/>
      </patternFill>
    </fill>
    <fill>
      <patternFill patternType="solid">
        <fgColor rgb="FF00CCFF"/>
        <bgColor indexed="64"/>
      </patternFill>
    </fill>
    <fill>
      <patternFill patternType="solid">
        <fgColor rgb="FF3366FF"/>
        <bgColor indexed="64"/>
      </patternFill>
    </fill>
    <fill>
      <patternFill patternType="solid">
        <fgColor rgb="FFA5A5A5"/>
      </patternFill>
    </fill>
    <fill>
      <patternFill patternType="solid">
        <fgColor rgb="FFFF0000"/>
        <bgColor indexed="64"/>
      </patternFill>
    </fill>
  </fills>
  <borders count="14">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double">
        <color rgb="FF3F3F3F"/>
      </left>
      <right style="double">
        <color rgb="FF3F3F3F"/>
      </right>
      <top style="double">
        <color rgb="FF3F3F3F"/>
      </top>
      <bottom style="double">
        <color rgb="FF3F3F3F"/>
      </bottom>
      <diagonal/>
    </border>
    <border>
      <left/>
      <right style="thin">
        <color theme="0"/>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24" fillId="11" borderId="12" applyNumberFormat="0" applyAlignment="0" applyProtection="0">
      <alignment vertical="center"/>
    </xf>
  </cellStyleXfs>
  <cellXfs count="86">
    <xf numFmtId="0" fontId="0" fillId="0" borderId="0" xfId="0">
      <alignment vertical="center"/>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11" fillId="0" borderId="0" xfId="0" quotePrefix="1" applyFont="1" applyProtection="1">
      <alignment vertical="center"/>
      <protection hidden="1"/>
    </xf>
    <xf numFmtId="0" fontId="9" fillId="2" borderId="0" xfId="0" applyFont="1" applyFill="1" applyProtection="1">
      <alignment vertical="center"/>
      <protection hidden="1"/>
    </xf>
    <xf numFmtId="0" fontId="13" fillId="2" borderId="0" xfId="0" applyFont="1" applyFill="1">
      <alignment vertical="center"/>
    </xf>
    <xf numFmtId="0" fontId="7" fillId="2" borderId="0" xfId="0" applyFont="1" applyFill="1">
      <alignment vertical="center"/>
    </xf>
    <xf numFmtId="0" fontId="13" fillId="2" borderId="0" xfId="0" applyFont="1" applyFill="1" applyProtection="1">
      <alignment vertical="center"/>
      <protection hidden="1"/>
    </xf>
    <xf numFmtId="0" fontId="7" fillId="2" borderId="0" xfId="0" applyFont="1" applyFill="1" applyProtection="1">
      <alignment vertical="center"/>
      <protection hidden="1"/>
    </xf>
    <xf numFmtId="0" fontId="7" fillId="0" borderId="1" xfId="0" applyFont="1" applyBorder="1" applyProtection="1">
      <alignment vertical="center"/>
      <protection hidden="1"/>
    </xf>
    <xf numFmtId="0" fontId="7" fillId="0" borderId="2" xfId="0" applyFont="1" applyBorder="1" applyProtection="1">
      <alignment vertical="center"/>
      <protection hidden="1"/>
    </xf>
    <xf numFmtId="0" fontId="7" fillId="0" borderId="3" xfId="0" applyFont="1" applyBorder="1" applyProtection="1">
      <alignment vertical="center"/>
      <protection hidden="1"/>
    </xf>
    <xf numFmtId="0" fontId="7" fillId="3" borderId="4" xfId="0" applyFont="1" applyFill="1" applyBorder="1" applyProtection="1">
      <alignment vertical="center"/>
      <protection locked="0"/>
    </xf>
    <xf numFmtId="0" fontId="7" fillId="0" borderId="5" xfId="0" applyFont="1" applyBorder="1" applyProtection="1">
      <alignment vertical="center"/>
      <protection hidden="1"/>
    </xf>
    <xf numFmtId="0" fontId="7" fillId="3" borderId="6" xfId="0" applyFont="1" applyFill="1" applyBorder="1" applyProtection="1">
      <alignment vertical="center"/>
      <protection locked="0"/>
    </xf>
    <xf numFmtId="0" fontId="14" fillId="3" borderId="4" xfId="0" applyFont="1" applyFill="1" applyBorder="1" applyProtection="1">
      <alignment vertical="center"/>
      <protection locked="0"/>
    </xf>
    <xf numFmtId="0" fontId="14" fillId="3" borderId="6" xfId="0" applyFont="1" applyFill="1" applyBorder="1" applyProtection="1">
      <alignment vertical="center"/>
      <protection locked="0"/>
    </xf>
    <xf numFmtId="0" fontId="7" fillId="2" borderId="0" xfId="0" applyFont="1" applyFill="1" applyAlignment="1" applyProtection="1">
      <alignment horizontal="right" vertical="center"/>
      <protection hidden="1"/>
    </xf>
    <xf numFmtId="0" fontId="0" fillId="2" borderId="0" xfId="0" applyFill="1" applyProtection="1">
      <alignment vertical="center"/>
      <protection hidden="1"/>
    </xf>
    <xf numFmtId="0" fontId="10" fillId="2" borderId="0" xfId="0" applyFont="1" applyFill="1" applyProtection="1">
      <alignment vertical="center"/>
      <protection hidden="1"/>
    </xf>
    <xf numFmtId="0" fontId="0" fillId="0" borderId="2" xfId="0" applyFont="1" applyBorder="1" applyAlignment="1" applyProtection="1">
      <alignment horizontal="center" vertical="center" shrinkToFit="1"/>
      <protection hidden="1"/>
    </xf>
    <xf numFmtId="0" fontId="14" fillId="0" borderId="3" xfId="0" applyFont="1" applyBorder="1" applyAlignment="1" applyProtection="1">
      <alignment horizontal="center" vertical="center"/>
      <protection hidden="1"/>
    </xf>
    <xf numFmtId="0" fontId="14" fillId="3" borderId="4"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hidden="1"/>
    </xf>
    <xf numFmtId="0" fontId="14" fillId="3" borderId="6"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49" fontId="14" fillId="3" borderId="4" xfId="0" applyNumberFormat="1" applyFont="1" applyFill="1" applyBorder="1" applyAlignment="1" applyProtection="1">
      <alignment horizontal="center" vertical="center"/>
      <protection locked="0"/>
    </xf>
    <xf numFmtId="49" fontId="14" fillId="3" borderId="6" xfId="0" applyNumberFormat="1" applyFont="1" applyFill="1" applyBorder="1" applyAlignment="1" applyProtection="1">
      <alignment horizontal="center" vertical="center"/>
      <protection locked="0"/>
    </xf>
    <xf numFmtId="0" fontId="7" fillId="2" borderId="0" xfId="0" applyFont="1" applyFill="1" applyAlignment="1" applyProtection="1">
      <alignment vertical="top"/>
      <protection hidden="1"/>
    </xf>
    <xf numFmtId="0" fontId="7" fillId="2" borderId="0" xfId="0" applyFont="1" applyFill="1" applyAlignment="1" applyProtection="1">
      <protection hidden="1"/>
    </xf>
    <xf numFmtId="0" fontId="7" fillId="0" borderId="1" xfId="0" applyFont="1" applyBorder="1" applyAlignment="1" applyProtection="1">
      <alignment horizontal="center" vertical="center"/>
      <protection hidden="1"/>
    </xf>
    <xf numFmtId="0" fontId="14" fillId="2" borderId="7" xfId="0" quotePrefix="1" applyFont="1" applyFill="1" applyBorder="1" applyAlignment="1" applyProtection="1">
      <alignment horizontal="center" vertical="center"/>
      <protection hidden="1"/>
    </xf>
    <xf numFmtId="0" fontId="2" fillId="2" borderId="0" xfId="0" applyFont="1" applyFill="1">
      <alignment vertical="center"/>
    </xf>
    <xf numFmtId="0" fontId="16" fillId="2" borderId="0" xfId="0" applyFont="1" applyFill="1" applyProtection="1">
      <alignment vertical="center"/>
      <protection hidden="1"/>
    </xf>
    <xf numFmtId="0" fontId="17" fillId="2" borderId="0" xfId="0" applyFont="1" applyFill="1" applyProtection="1">
      <alignment vertical="center"/>
      <protection hidden="1"/>
    </xf>
    <xf numFmtId="0" fontId="18" fillId="2" borderId="0" xfId="0" applyFont="1" applyFill="1" applyProtection="1">
      <alignment vertical="center"/>
      <protection hidden="1"/>
    </xf>
    <xf numFmtId="0" fontId="19" fillId="2" borderId="0" xfId="0" applyFont="1" applyFill="1" applyProtection="1">
      <alignment vertical="center"/>
      <protection hidden="1"/>
    </xf>
    <xf numFmtId="0" fontId="7" fillId="2" borderId="8" xfId="0" applyFont="1" applyFill="1" applyBorder="1" applyProtection="1">
      <alignment vertical="center"/>
      <protection hidden="1"/>
    </xf>
    <xf numFmtId="0" fontId="7" fillId="0" borderId="8" xfId="0" applyFont="1" applyBorder="1" applyProtection="1">
      <alignment vertical="center"/>
      <protection hidden="1"/>
    </xf>
    <xf numFmtId="0" fontId="7" fillId="2" borderId="9" xfId="0" applyFont="1" applyFill="1" applyBorder="1" applyProtection="1">
      <alignment vertical="center"/>
      <protection hidden="1"/>
    </xf>
    <xf numFmtId="0" fontId="7" fillId="2" borderId="10" xfId="0" applyFont="1" applyFill="1" applyBorder="1" applyProtection="1">
      <alignment vertical="center"/>
      <protection hidden="1"/>
    </xf>
    <xf numFmtId="0" fontId="7" fillId="0" borderId="10" xfId="0" applyFont="1" applyBorder="1" applyProtection="1">
      <alignment vertical="center"/>
      <protection hidden="1"/>
    </xf>
    <xf numFmtId="9" fontId="14" fillId="2" borderId="3" xfId="0" applyNumberFormat="1" applyFont="1" applyFill="1" applyBorder="1" applyAlignment="1" applyProtection="1">
      <alignment horizontal="center" vertical="center"/>
      <protection hidden="1"/>
    </xf>
    <xf numFmtId="49" fontId="14" fillId="2" borderId="3" xfId="0" applyNumberFormat="1" applyFont="1" applyFill="1" applyBorder="1" applyAlignment="1" applyProtection="1">
      <alignment horizontal="center" vertical="center"/>
      <protection hidden="1"/>
    </xf>
    <xf numFmtId="0" fontId="20" fillId="0" borderId="3" xfId="0" applyFont="1" applyBorder="1" applyProtection="1">
      <alignment vertical="center"/>
      <protection hidden="1"/>
    </xf>
    <xf numFmtId="0" fontId="20" fillId="0" borderId="5" xfId="0" applyFont="1" applyBorder="1" applyProtection="1">
      <alignment vertical="center"/>
      <protection hidden="1"/>
    </xf>
    <xf numFmtId="0" fontId="7" fillId="2" borderId="0" xfId="1" applyFont="1" applyFill="1" applyAlignment="1" applyProtection="1">
      <alignment vertical="center"/>
      <protection locked="0" hidden="1"/>
    </xf>
    <xf numFmtId="0" fontId="21" fillId="2" borderId="0" xfId="0" applyFont="1" applyFill="1" applyAlignment="1" applyProtection="1">
      <alignment vertical="center"/>
      <protection hidden="1"/>
    </xf>
    <xf numFmtId="0" fontId="19" fillId="2" borderId="0" xfId="0" applyFont="1" applyFill="1" applyAlignment="1" applyProtection="1">
      <alignment horizontal="left" vertical="center"/>
      <protection hidden="1"/>
    </xf>
    <xf numFmtId="0" fontId="23" fillId="2" borderId="0" xfId="0" applyFont="1" applyFill="1" applyProtection="1">
      <alignment vertical="center"/>
      <protection hidden="1"/>
    </xf>
    <xf numFmtId="0" fontId="7" fillId="4" borderId="0" xfId="0" applyFont="1" applyFill="1">
      <alignment vertical="center"/>
    </xf>
    <xf numFmtId="0" fontId="7" fillId="4" borderId="0" xfId="0" applyFont="1" applyFill="1" applyProtection="1">
      <alignment vertical="center"/>
      <protection hidden="1"/>
    </xf>
    <xf numFmtId="0" fontId="7" fillId="4" borderId="8" xfId="0" applyFont="1" applyFill="1" applyBorder="1" applyProtection="1">
      <alignment vertical="center"/>
      <protection hidden="1"/>
    </xf>
    <xf numFmtId="0" fontId="7" fillId="6" borderId="0" xfId="0" applyFont="1" applyFill="1" applyProtection="1">
      <alignment vertical="center"/>
      <protection hidden="1"/>
    </xf>
    <xf numFmtId="0" fontId="7" fillId="7" borderId="0" xfId="0" applyFont="1" applyFill="1" applyProtection="1">
      <alignment vertical="center"/>
      <protection hidden="1"/>
    </xf>
    <xf numFmtId="0" fontId="7" fillId="8" borderId="0" xfId="0" applyFont="1" applyFill="1" applyProtection="1">
      <alignment vertical="center"/>
      <protection hidden="1"/>
    </xf>
    <xf numFmtId="0" fontId="7" fillId="9" borderId="0" xfId="0" applyFont="1" applyFill="1" applyProtection="1">
      <alignment vertical="center"/>
      <protection hidden="1"/>
    </xf>
    <xf numFmtId="0" fontId="7" fillId="10" borderId="0" xfId="0" applyFont="1" applyFill="1" applyProtection="1">
      <alignment vertical="center"/>
      <protection hidden="1"/>
    </xf>
    <xf numFmtId="0" fontId="25" fillId="11" borderId="12" xfId="2" applyFont="1" applyAlignment="1" applyProtection="1">
      <alignment horizontal="center" vertical="center"/>
      <protection hidden="1"/>
    </xf>
    <xf numFmtId="0" fontId="26" fillId="11" borderId="12" xfId="2" applyFont="1" applyAlignment="1" applyProtection="1">
      <alignment horizontal="center" vertical="center"/>
      <protection hidden="1"/>
    </xf>
    <xf numFmtId="0" fontId="7" fillId="0" borderId="0" xfId="0" applyFont="1" applyFill="1" applyProtection="1">
      <alignment vertical="center"/>
      <protection hidden="1"/>
    </xf>
    <xf numFmtId="0" fontId="7" fillId="0" borderId="8" xfId="0" applyFont="1" applyFill="1" applyBorder="1" applyProtection="1">
      <alignment vertical="center"/>
      <protection hidden="1"/>
    </xf>
    <xf numFmtId="0" fontId="13" fillId="2" borderId="0" xfId="0" applyFont="1" applyFill="1" applyBorder="1" applyProtection="1">
      <alignment vertical="center"/>
      <protection hidden="1"/>
    </xf>
    <xf numFmtId="0" fontId="7" fillId="2" borderId="0" xfId="0" applyFont="1" applyFill="1" applyBorder="1" applyProtection="1">
      <alignment vertical="center"/>
      <protection hidden="1"/>
    </xf>
    <xf numFmtId="0" fontId="7" fillId="5" borderId="0" xfId="0" applyFont="1" applyFill="1" applyBorder="1" applyProtection="1">
      <alignment vertical="center"/>
      <protection hidden="1"/>
    </xf>
    <xf numFmtId="0" fontId="7" fillId="0" borderId="0" xfId="0" applyFont="1" applyBorder="1" applyProtection="1">
      <alignment vertical="center"/>
      <protection hidden="1"/>
    </xf>
    <xf numFmtId="0" fontId="15" fillId="2" borderId="0" xfId="0" applyFont="1" applyFill="1" applyBorder="1" applyProtection="1">
      <alignment vertical="center"/>
      <protection hidden="1"/>
    </xf>
    <xf numFmtId="0" fontId="7" fillId="2" borderId="13" xfId="0" applyFont="1" applyFill="1" applyBorder="1" applyProtection="1">
      <alignment vertical="center"/>
      <protection hidden="1"/>
    </xf>
    <xf numFmtId="0" fontId="7" fillId="2" borderId="0" xfId="1" applyFont="1" applyFill="1" applyAlignment="1" applyProtection="1">
      <alignment vertical="center" wrapText="1"/>
      <protection locked="0" hidden="1"/>
    </xf>
    <xf numFmtId="0" fontId="4" fillId="0" borderId="0" xfId="1" applyFont="1" applyFill="1" applyBorder="1" applyAlignment="1" applyProtection="1">
      <alignment vertical="center" wrapText="1"/>
      <protection locked="0"/>
    </xf>
    <xf numFmtId="0" fontId="4" fillId="0" borderId="0" xfId="1" applyFont="1" applyFill="1" applyBorder="1" applyAlignment="1" applyProtection="1">
      <alignment vertical="center"/>
      <protection locked="0"/>
    </xf>
    <xf numFmtId="0" fontId="0" fillId="0" borderId="0" xfId="0" applyProtection="1">
      <alignment vertical="center"/>
      <protection hidden="1"/>
    </xf>
    <xf numFmtId="0" fontId="7" fillId="12" borderId="0" xfId="0" applyFont="1" applyFill="1">
      <alignment vertical="center"/>
    </xf>
    <xf numFmtId="0" fontId="4" fillId="0" borderId="11" xfId="1" applyFont="1" applyBorder="1" applyAlignment="1" applyProtection="1">
      <alignment horizontal="center" vertical="center"/>
      <protection hidden="1"/>
    </xf>
    <xf numFmtId="0" fontId="7" fillId="2" borderId="0" xfId="1" applyFont="1" applyFill="1" applyAlignment="1" applyProtection="1">
      <alignment horizontal="center" vertical="center"/>
      <protection locked="0" hidden="1"/>
    </xf>
    <xf numFmtId="0" fontId="7" fillId="2" borderId="0" xfId="1" applyFont="1" applyFill="1" applyAlignment="1" applyProtection="1">
      <alignment horizontal="center" vertical="center" wrapText="1"/>
      <protection locked="0" hidden="1"/>
    </xf>
    <xf numFmtId="0" fontId="7" fillId="0" borderId="0" xfId="0" applyFont="1" applyFill="1" applyAlignment="1" applyProtection="1">
      <alignment horizontal="center" vertical="center" wrapText="1"/>
      <protection hidden="1"/>
    </xf>
    <xf numFmtId="0" fontId="22" fillId="2" borderId="0" xfId="0" applyFont="1" applyFill="1" applyAlignment="1" applyProtection="1">
      <alignment horizontal="center" vertical="center"/>
      <protection hidden="1"/>
    </xf>
    <xf numFmtId="0" fontId="21" fillId="2" borderId="0" xfId="0" applyFont="1" applyFill="1" applyAlignment="1" applyProtection="1">
      <alignment horizontal="center" vertical="center"/>
      <protection hidden="1"/>
    </xf>
  </cellXfs>
  <cellStyles count="3">
    <cellStyle name="チェック セル" xfId="2" builtinId="23"/>
    <cellStyle name="ハイパーリンク" xfId="1" builtinId="8"/>
    <cellStyle name="標準" xfId="0" builtinId="0"/>
  </cellStyles>
  <dxfs count="6">
    <dxf>
      <fill>
        <patternFill>
          <bgColor rgb="FFFFFF00"/>
        </patternFill>
      </fill>
    </dxf>
    <dxf>
      <font>
        <u val="none"/>
      </font>
      <fill>
        <gradientFill type="path" left="0.5" right="0.5" top="0.5" bottom="0.5">
          <stop position="0">
            <color theme="0"/>
          </stop>
          <stop position="1">
            <color theme="1" tint="0.49803155613879818"/>
          </stop>
        </gradientFill>
      </fill>
    </dxf>
    <dxf>
      <font>
        <u val="none"/>
      </font>
      <fill>
        <gradientFill type="path" left="0.5" right="0.5" top="0.5" bottom="0.5">
          <stop position="0">
            <color theme="0"/>
          </stop>
          <stop position="1">
            <color theme="1" tint="0.49803155613879818"/>
          </stop>
        </gradientFill>
      </fill>
    </dxf>
    <dxf>
      <font>
        <u val="none"/>
      </font>
      <fill>
        <gradientFill type="path" left="0.5" right="0.5" top="0.5" bottom="0.5">
          <stop position="0">
            <color theme="0"/>
          </stop>
          <stop position="1">
            <color theme="1" tint="0.49803155613879818"/>
          </stop>
        </gradientFill>
      </fill>
    </dxf>
    <dxf>
      <font>
        <u val="none"/>
      </font>
      <fill>
        <gradientFill type="path" left="0.5" right="0.5" top="0.5" bottom="0.5">
          <stop position="0">
            <color theme="0"/>
          </stop>
          <stop position="1">
            <color theme="1" tint="0.49803155613879818"/>
          </stop>
        </gradientFill>
      </fill>
    </dxf>
    <dxf>
      <font>
        <color auto="1"/>
      </font>
      <fill>
        <gradientFill type="path" left="0.5" right="0.5" top="0.5" bottom="0.5">
          <stop position="0">
            <color theme="0"/>
          </stop>
          <stop position="1">
            <color theme="0" tint="-0.49803155613879818"/>
          </stop>
        </gradientFill>
      </fill>
      <border>
        <left/>
        <right/>
        <top/>
        <bottom/>
      </border>
    </dxf>
  </dxfs>
  <tableStyles count="0" defaultTableStyle="TableStyleMedium9" defaultPivotStyle="PivotStyleLight16"/>
  <colors>
    <mruColors>
      <color rgb="FF3366FF"/>
      <color rgb="FF00CCFF"/>
      <color rgb="FF00CC99"/>
      <color rgb="FF33CC33"/>
      <color rgb="FFCCFF33"/>
      <color rgb="FFFFCC00"/>
      <color rgb="FFFF5050"/>
      <color rgb="FF00FFFF"/>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424229</xdr:colOff>
      <xdr:row>5</xdr:row>
      <xdr:rowOff>276957</xdr:rowOff>
    </xdr:from>
    <xdr:to>
      <xdr:col>8</xdr:col>
      <xdr:colOff>81329</xdr:colOff>
      <xdr:row>9</xdr:row>
      <xdr:rowOff>200757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684460" y="1962149"/>
          <a:ext cx="3305907" cy="1271954"/>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180974</xdr:colOff>
      <xdr:row>3</xdr:row>
      <xdr:rowOff>76200</xdr:rowOff>
    </xdr:from>
    <xdr:to>
      <xdr:col>11</xdr:col>
      <xdr:colOff>271374</xdr:colOff>
      <xdr:row>8</xdr:row>
      <xdr:rowOff>79864</xdr:rowOff>
    </xdr:to>
    <xdr:grpSp>
      <xdr:nvGrpSpPr>
        <xdr:cNvPr id="1250" name="グループ化 11">
          <a:extLst>
            <a:ext uri="{FF2B5EF4-FFF2-40B4-BE49-F238E27FC236}">
              <a16:creationId xmlns:a16="http://schemas.microsoft.com/office/drawing/2014/main" id="{00000000-0008-0000-0100-0000E2040000}"/>
            </a:ext>
          </a:extLst>
        </xdr:cNvPr>
        <xdr:cNvGrpSpPr>
          <a:grpSpLocks/>
        </xdr:cNvGrpSpPr>
      </xdr:nvGrpSpPr>
      <xdr:grpSpPr bwMode="auto">
        <a:xfrm>
          <a:off x="1895474" y="889488"/>
          <a:ext cx="4955477" cy="1395780"/>
          <a:chOff x="638174" y="904875"/>
          <a:chExt cx="4966345" cy="1385786"/>
        </a:xfrm>
      </xdr:grpSpPr>
      <xdr:pic>
        <xdr:nvPicPr>
          <xdr:cNvPr id="1255" name="Picture 2" descr="OADG109Aキーボード配列図">
            <a:extLst>
              <a:ext uri="{FF2B5EF4-FFF2-40B4-BE49-F238E27FC236}">
                <a16:creationId xmlns:a16="http://schemas.microsoft.com/office/drawing/2014/main" id="{00000000-0008-0000-0100-0000E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4" y="904875"/>
            <a:ext cx="4966345" cy="1327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693471" y="1127474"/>
            <a:ext cx="895350" cy="116318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grpSp>
    <xdr:clientData/>
  </xdr:twoCellAnchor>
  <xdr:twoCellAnchor editAs="oneCell">
    <xdr:from>
      <xdr:col>3</xdr:col>
      <xdr:colOff>304800</xdr:colOff>
      <xdr:row>9</xdr:row>
      <xdr:rowOff>28575</xdr:rowOff>
    </xdr:from>
    <xdr:to>
      <xdr:col>6</xdr:col>
      <xdr:colOff>146260</xdr:colOff>
      <xdr:row>16</xdr:row>
      <xdr:rowOff>169610</xdr:rowOff>
    </xdr:to>
    <xdr:pic>
      <xdr:nvPicPr>
        <xdr:cNvPr id="1251" name="Picture 3" descr="OADG109Aキーボード配列図">
          <a:extLst>
            <a:ext uri="{FF2B5EF4-FFF2-40B4-BE49-F238E27FC236}">
              <a16:creationId xmlns:a16="http://schemas.microsoft.com/office/drawing/2014/main" id="{00000000-0008-0000-0100-0000E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606" t="14462"/>
        <a:stretch>
          <a:fillRect/>
        </a:stretch>
      </xdr:blipFill>
      <xdr:spPr bwMode="auto">
        <a:xfrm>
          <a:off x="759069" y="2534383"/>
          <a:ext cx="1665864" cy="2089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352424</xdr:colOff>
      <xdr:row>13</xdr:row>
      <xdr:rowOff>209550</xdr:rowOff>
    </xdr:from>
    <xdr:to>
      <xdr:col>6</xdr:col>
      <xdr:colOff>133350</xdr:colOff>
      <xdr:row>16</xdr:row>
      <xdr:rowOff>180975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028824" y="3800475"/>
          <a:ext cx="390526" cy="8001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oneCellAnchor>
    <xdr:from>
      <xdr:col>9</xdr:col>
      <xdr:colOff>447675</xdr:colOff>
      <xdr:row>2</xdr:row>
      <xdr:rowOff>9525</xdr:rowOff>
    </xdr:from>
    <xdr:ext cx="846770" cy="32573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0697" y="556177"/>
          <a:ext cx="846770" cy="3257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400" b="1"/>
            <a:t>テンキー</a:t>
          </a:r>
        </a:p>
      </xdr:txBody>
    </xdr:sp>
    <xdr:clientData/>
  </xdr:oneCellAnchor>
  <xdr:twoCellAnchor>
    <xdr:from>
      <xdr:col>10</xdr:col>
      <xdr:colOff>238128</xdr:colOff>
      <xdr:row>3</xdr:row>
      <xdr:rowOff>0</xdr:rowOff>
    </xdr:from>
    <xdr:to>
      <xdr:col>10</xdr:col>
      <xdr:colOff>295276</xdr:colOff>
      <xdr:row>4</xdr:row>
      <xdr:rowOff>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rot="5400000">
          <a:off x="4852989" y="938214"/>
          <a:ext cx="276225" cy="5714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197827</xdr:colOff>
      <xdr:row>3</xdr:row>
      <xdr:rowOff>134878</xdr:rowOff>
    </xdr:from>
    <xdr:to>
      <xdr:col>7</xdr:col>
      <xdr:colOff>22713</xdr:colOff>
      <xdr:row>10</xdr:row>
      <xdr:rowOff>49153</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458058" y="904205"/>
          <a:ext cx="2689713" cy="1709371"/>
          <a:chOff x="1458058" y="904205"/>
          <a:chExt cx="2689713" cy="1709371"/>
        </a:xfrm>
      </xdr:grpSpPr>
      <xdr:pic>
        <xdr:nvPicPr>
          <xdr:cNvPr id="2176" name="Picture 1" descr="OADG109Aキーボード配列図">
            <a:extLst>
              <a:ext uri="{FF2B5EF4-FFF2-40B4-BE49-F238E27FC236}">
                <a16:creationId xmlns:a16="http://schemas.microsoft.com/office/drawing/2014/main" id="{00000000-0008-0000-0200-00008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290" t="19008" r="82274" b="64156"/>
          <a:stretch>
            <a:fillRect/>
          </a:stretch>
        </xdr:blipFill>
        <xdr:spPr bwMode="auto">
          <a:xfrm>
            <a:off x="2994515" y="1273419"/>
            <a:ext cx="893885" cy="911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1458058" y="1655152"/>
            <a:ext cx="2689713" cy="1588"/>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rot="5400000">
            <a:off x="2588235" y="1758097"/>
            <a:ext cx="1709371" cy="1588"/>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10</xdr:col>
      <xdr:colOff>152534</xdr:colOff>
      <xdr:row>3</xdr:row>
      <xdr:rowOff>14654</xdr:rowOff>
    </xdr:from>
    <xdr:to>
      <xdr:col>10</xdr:col>
      <xdr:colOff>1212328</xdr:colOff>
      <xdr:row>16</xdr:row>
      <xdr:rowOff>219807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38934" t="27032" r="50700" b="8402"/>
        <a:stretch/>
      </xdr:blipFill>
      <xdr:spPr>
        <a:xfrm>
          <a:off x="5457226" y="783981"/>
          <a:ext cx="1059794" cy="3538903"/>
        </a:xfrm>
        <a:prstGeom prst="rect">
          <a:avLst/>
        </a:prstGeom>
      </xdr:spPr>
    </xdr:pic>
    <xdr:clientData/>
  </xdr:twoCellAnchor>
  <xdr:twoCellAnchor>
    <xdr:from>
      <xdr:col>6</xdr:col>
      <xdr:colOff>359020</xdr:colOff>
      <xdr:row>7</xdr:row>
      <xdr:rowOff>219807</xdr:rowOff>
    </xdr:from>
    <xdr:to>
      <xdr:col>8</xdr:col>
      <xdr:colOff>219809</xdr:colOff>
      <xdr:row>9</xdr:row>
      <xdr:rowOff>212480</xdr:rowOff>
    </xdr:to>
    <xdr:sp macro="" textlink="">
      <xdr:nvSpPr>
        <xdr:cNvPr id="4" name="吹き出し: 角を丸めた四角形 3">
          <a:extLst>
            <a:ext uri="{FF2B5EF4-FFF2-40B4-BE49-F238E27FC236}">
              <a16:creationId xmlns:a16="http://schemas.microsoft.com/office/drawing/2014/main" id="{97949486-6223-4CDA-913E-59C4379052D8}"/>
            </a:ext>
          </a:extLst>
        </xdr:cNvPr>
        <xdr:cNvSpPr/>
      </xdr:nvSpPr>
      <xdr:spPr>
        <a:xfrm>
          <a:off x="3875943" y="2014903"/>
          <a:ext cx="1077058" cy="505558"/>
        </a:xfrm>
        <a:prstGeom prst="wedgeRoundRectCallout">
          <a:avLst>
            <a:gd name="adj1" fmla="val -50085"/>
            <a:gd name="adj2" fmla="val -664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カナモードは普通使わない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234462</xdr:colOff>
      <xdr:row>3</xdr:row>
      <xdr:rowOff>105569</xdr:rowOff>
    </xdr:from>
    <xdr:to>
      <xdr:col>7</xdr:col>
      <xdr:colOff>59348</xdr:colOff>
      <xdr:row>10</xdr:row>
      <xdr:rowOff>19844</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94693" y="874896"/>
          <a:ext cx="2689713" cy="2170967"/>
          <a:chOff x="1084385" y="852915"/>
          <a:chExt cx="2689713" cy="2170967"/>
        </a:xfrm>
      </xdr:grpSpPr>
      <xdr:pic>
        <xdr:nvPicPr>
          <xdr:cNvPr id="9226" name="Picture 1" descr="OADG109Aキーボード配列図">
            <a:extLst>
              <a:ext uri="{FF2B5EF4-FFF2-40B4-BE49-F238E27FC236}">
                <a16:creationId xmlns:a16="http://schemas.microsoft.com/office/drawing/2014/main" id="{00000000-0008-0000-0300-00000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290" t="19008" r="82274" b="64156"/>
          <a:stretch>
            <a:fillRect/>
          </a:stretch>
        </xdr:blipFill>
        <xdr:spPr bwMode="auto">
          <a:xfrm>
            <a:off x="2606187" y="1455862"/>
            <a:ext cx="893885" cy="910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084385" y="1845652"/>
            <a:ext cx="2689713" cy="1588"/>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rot="5400000">
            <a:off x="1961784" y="1937605"/>
            <a:ext cx="2170967" cy="1587"/>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10</xdr:col>
      <xdr:colOff>42627</xdr:colOff>
      <xdr:row>2</xdr:row>
      <xdr:rowOff>255112</xdr:rowOff>
    </xdr:from>
    <xdr:to>
      <xdr:col>10</xdr:col>
      <xdr:colOff>1265379</xdr:colOff>
      <xdr:row>15</xdr:row>
      <xdr:rowOff>14654</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a:srcRect l="36072" t="26274" r="52541" b="7056"/>
        <a:stretch/>
      </xdr:blipFill>
      <xdr:spPr>
        <a:xfrm>
          <a:off x="5347319" y="767997"/>
          <a:ext cx="1222752" cy="3884599"/>
        </a:xfrm>
        <a:prstGeom prst="rect">
          <a:avLst/>
        </a:prstGeom>
      </xdr:spPr>
    </xdr:pic>
    <xdr:clientData/>
  </xdr:twoCellAnchor>
  <xdr:twoCellAnchor>
    <xdr:from>
      <xdr:col>6</xdr:col>
      <xdr:colOff>285751</xdr:colOff>
      <xdr:row>7</xdr:row>
      <xdr:rowOff>171512</xdr:rowOff>
    </xdr:from>
    <xdr:to>
      <xdr:col>8</xdr:col>
      <xdr:colOff>146540</xdr:colOff>
      <xdr:row>9</xdr:row>
      <xdr:rowOff>32300</xdr:rowOff>
    </xdr:to>
    <xdr:sp macro="" textlink="">
      <xdr:nvSpPr>
        <xdr:cNvPr id="7" name="吹き出し: 角を丸めた四角形 6">
          <a:extLst>
            <a:ext uri="{FF2B5EF4-FFF2-40B4-BE49-F238E27FC236}">
              <a16:creationId xmlns:a16="http://schemas.microsoft.com/office/drawing/2014/main" id="{11E4265C-AD32-4B3C-BA0C-2C55601B0CDA}"/>
            </a:ext>
          </a:extLst>
        </xdr:cNvPr>
        <xdr:cNvSpPr/>
      </xdr:nvSpPr>
      <xdr:spPr>
        <a:xfrm>
          <a:off x="3802674" y="2230377"/>
          <a:ext cx="1077058" cy="505558"/>
        </a:xfrm>
        <a:prstGeom prst="wedgeRoundRectCallout">
          <a:avLst>
            <a:gd name="adj1" fmla="val -50085"/>
            <a:gd name="adj2" fmla="val -664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カナモードは普通使わない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550315</xdr:colOff>
      <xdr:row>3</xdr:row>
      <xdr:rowOff>58616</xdr:rowOff>
    </xdr:from>
    <xdr:to>
      <xdr:col>4</xdr:col>
      <xdr:colOff>7329</xdr:colOff>
      <xdr:row>18</xdr:row>
      <xdr:rowOff>190501</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r="3752"/>
        <a:stretch/>
      </xdr:blipFill>
      <xdr:spPr>
        <a:xfrm>
          <a:off x="550315" y="827943"/>
          <a:ext cx="3779898" cy="43668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513617</xdr:colOff>
      <xdr:row>1</xdr:row>
      <xdr:rowOff>50556</xdr:rowOff>
    </xdr:from>
    <xdr:to>
      <xdr:col>11</xdr:col>
      <xdr:colOff>219488</xdr:colOff>
      <xdr:row>9</xdr:row>
      <xdr:rowOff>73269</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1773848" y="306998"/>
          <a:ext cx="6512582" cy="2250098"/>
          <a:chOff x="1773848" y="328979"/>
          <a:chExt cx="6512582" cy="2250098"/>
        </a:xfrm>
      </xdr:grpSpPr>
      <xdr:pic>
        <xdr:nvPicPr>
          <xdr:cNvPr id="3824" name="Picture 2">
            <a:extLst>
              <a:ext uri="{FF2B5EF4-FFF2-40B4-BE49-F238E27FC236}">
                <a16:creationId xmlns:a16="http://schemas.microsoft.com/office/drawing/2014/main" id="{00000000-0008-0000-0500-0000F0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8539"/>
          <a:stretch>
            <a:fillRect/>
          </a:stretch>
        </xdr:blipFill>
        <xdr:spPr bwMode="auto">
          <a:xfrm>
            <a:off x="1814470" y="394654"/>
            <a:ext cx="6471960" cy="2152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773848" y="328979"/>
            <a:ext cx="6183190" cy="2250098"/>
            <a:chOff x="1773848" y="328979"/>
            <a:chExt cx="7063206" cy="1851516"/>
          </a:xfrm>
        </xdr:grpSpPr>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bwMode="auto">
            <a:xfrm>
              <a:off x="1802367" y="328979"/>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①</a:t>
              </a:r>
              <a:endParaRPr kumimoji="1" lang="en-US" altLang="ja-JP" sz="20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bwMode="auto">
            <a:xfrm>
              <a:off x="1773848" y="683933"/>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②</a:t>
              </a:r>
              <a:endParaRPr kumimoji="1" lang="en-US" altLang="ja-JP" sz="2000"/>
            </a:p>
          </xdr:txBody>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bwMode="auto">
            <a:xfrm>
              <a:off x="1878418" y="981326"/>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③</a:t>
              </a:r>
              <a:endParaRPr kumimoji="1" lang="en-US" altLang="ja-JP" sz="2000"/>
            </a:p>
          </xdr:txBody>
        </xdr:sp>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bwMode="auto">
            <a:xfrm>
              <a:off x="1916443" y="1259533"/>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④</a:t>
              </a:r>
              <a:endParaRPr kumimoji="1" lang="en-US" altLang="ja-JP" sz="2000"/>
            </a:p>
          </xdr:txBody>
        </xdr:sp>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bwMode="auto">
            <a:xfrm>
              <a:off x="2040026" y="1537740"/>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⑤</a:t>
              </a:r>
              <a:endParaRPr kumimoji="1" lang="en-US" altLang="ja-JP" sz="2000"/>
            </a:p>
          </xdr:txBody>
        </xdr:sp>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bwMode="auto">
            <a:xfrm>
              <a:off x="1859404" y="1806354"/>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⑥</a:t>
              </a:r>
              <a:endParaRPr kumimoji="1" lang="en-US" altLang="ja-JP" sz="2000"/>
            </a:p>
          </xdr:txBody>
        </xdr:sp>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bwMode="auto">
            <a:xfrm>
              <a:off x="2895595" y="1844727"/>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⑦</a:t>
              </a:r>
              <a:endParaRPr kumimoji="1" lang="en-US" altLang="ja-JP" sz="2000"/>
            </a:p>
          </xdr:txBody>
        </xdr:sp>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bwMode="auto">
            <a:xfrm>
              <a:off x="3456468" y="1796761"/>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⑧</a:t>
              </a:r>
              <a:endParaRPr kumimoji="1" lang="en-US" altLang="ja-JP" sz="20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bwMode="auto">
            <a:xfrm>
              <a:off x="4340558" y="1835134"/>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⑨</a:t>
              </a:r>
              <a:endParaRPr kumimoji="1" lang="en-US" altLang="ja-JP" sz="2000"/>
            </a:p>
          </xdr:txBody>
        </xdr:sp>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bwMode="auto">
            <a:xfrm>
              <a:off x="5120077" y="1854321"/>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⑩</a:t>
              </a:r>
              <a:endParaRPr kumimoji="1" lang="en-US" altLang="ja-JP" sz="2000"/>
            </a:p>
          </xdr:txBody>
        </xdr:sp>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bwMode="auto">
            <a:xfrm>
              <a:off x="5690457" y="1825540"/>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⑪</a:t>
              </a:r>
              <a:endParaRPr kumimoji="1" lang="en-US" altLang="ja-JP" sz="2000"/>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bwMode="auto">
            <a:xfrm>
              <a:off x="6137255" y="1844727"/>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⑫</a:t>
              </a:r>
              <a:endParaRPr kumimoji="1" lang="en-US" altLang="ja-JP" sz="2000"/>
            </a:p>
          </xdr:txBody>
        </xdr:sp>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bwMode="auto">
            <a:xfrm>
              <a:off x="7411103" y="1854321"/>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⑬</a:t>
              </a:r>
              <a:endParaRPr kumimoji="1" lang="en-US" altLang="ja-JP" sz="2000"/>
            </a:p>
          </xdr:txBody>
        </xdr:sp>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bwMode="auto">
            <a:xfrm>
              <a:off x="7382585" y="1528148"/>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⑭</a:t>
              </a:r>
              <a:endParaRPr kumimoji="1" lang="en-US" altLang="ja-JP" sz="2000"/>
            </a:p>
          </xdr:txBody>
        </xdr:sp>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bwMode="auto">
            <a:xfrm>
              <a:off x="7373078" y="1163600"/>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⑮</a:t>
              </a:r>
              <a:endParaRPr kumimoji="1" lang="en-US" altLang="ja-JP" sz="2000"/>
            </a:p>
          </xdr:txBody>
        </xdr:sp>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bwMode="auto">
            <a:xfrm>
              <a:off x="7430116" y="683933"/>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⑯</a:t>
              </a:r>
              <a:endParaRPr kumimoji="1" lang="en-US" altLang="ja-JP" sz="2000"/>
            </a:p>
          </xdr:txBody>
        </xdr:sp>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bwMode="auto">
            <a:xfrm>
              <a:off x="8352231" y="971733"/>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⑲</a:t>
              </a:r>
              <a:endParaRPr kumimoji="1" lang="en-US" altLang="ja-JP" sz="2000"/>
            </a:p>
          </xdr:txBody>
        </xdr:sp>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bwMode="auto">
            <a:xfrm>
              <a:off x="7952964" y="683933"/>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⑰</a:t>
              </a:r>
              <a:endParaRPr kumimoji="1" lang="en-US" altLang="ja-JP" sz="2000"/>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bwMode="auto">
            <a:xfrm>
              <a:off x="7952964" y="981326"/>
              <a:ext cx="465810"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⑱</a:t>
              </a:r>
              <a:endParaRPr kumimoji="1" lang="en-US" altLang="ja-JP" sz="2000"/>
            </a:p>
          </xdr:txBody>
        </xdr:sp>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bwMode="auto">
            <a:xfrm>
              <a:off x="8361737" y="674339"/>
              <a:ext cx="475317" cy="32617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2000"/>
                <a:t>⑳</a:t>
              </a:r>
              <a:endParaRPr kumimoji="1" lang="en-US" altLang="ja-JP" sz="20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152400</xdr:colOff>
      <xdr:row>0</xdr:row>
      <xdr:rowOff>247650</xdr:rowOff>
    </xdr:from>
    <xdr:to>
      <xdr:col>11</xdr:col>
      <xdr:colOff>161924</xdr:colOff>
      <xdr:row>9</xdr:row>
      <xdr:rowOff>107706</xdr:rowOff>
    </xdr:to>
    <xdr:pic>
      <xdr:nvPicPr>
        <xdr:cNvPr id="4576" name="Picture 3">
          <a:extLst>
            <a:ext uri="{FF2B5EF4-FFF2-40B4-BE49-F238E27FC236}">
              <a16:creationId xmlns:a16="http://schemas.microsoft.com/office/drawing/2014/main" id="{00000000-0008-0000-0600-0000E0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47650"/>
          <a:ext cx="4371975"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219074</xdr:colOff>
      <xdr:row>1</xdr:row>
      <xdr:rowOff>19050</xdr:rowOff>
    </xdr:from>
    <xdr:to>
      <xdr:col>10</xdr:col>
      <xdr:colOff>387408</xdr:colOff>
      <xdr:row>8</xdr:row>
      <xdr:rowOff>240016</xdr:rowOff>
    </xdr:to>
    <xdr:grpSp>
      <xdr:nvGrpSpPr>
        <xdr:cNvPr id="4577" name="グループ化 38">
          <a:extLst>
            <a:ext uri="{FF2B5EF4-FFF2-40B4-BE49-F238E27FC236}">
              <a16:creationId xmlns:a16="http://schemas.microsoft.com/office/drawing/2014/main" id="{00000000-0008-0000-0600-0000E1110000}"/>
            </a:ext>
          </a:extLst>
        </xdr:cNvPr>
        <xdr:cNvGrpSpPr>
          <a:grpSpLocks/>
        </xdr:cNvGrpSpPr>
      </xdr:nvGrpSpPr>
      <xdr:grpSpPr bwMode="auto">
        <a:xfrm>
          <a:off x="2087439" y="275492"/>
          <a:ext cx="4073584" cy="2169928"/>
          <a:chOff x="824949" y="279990"/>
          <a:chExt cx="4059906" cy="2039197"/>
        </a:xfrm>
      </xdr:grpSpPr>
      <xdr:sp macro="" textlink="">
        <xdr:nvSpPr>
          <xdr:cNvPr id="27" name="テキスト ボックス 26">
            <a:extLst>
              <a:ext uri="{FF2B5EF4-FFF2-40B4-BE49-F238E27FC236}">
                <a16:creationId xmlns:a16="http://schemas.microsoft.com/office/drawing/2014/main" id="{00000000-0008-0000-0600-00001B000000}"/>
              </a:ext>
            </a:extLst>
          </xdr:cNvPr>
          <xdr:cNvSpPr txBox="1"/>
        </xdr:nvSpPr>
        <xdr:spPr>
          <a:xfrm>
            <a:off x="3505204" y="1938765"/>
            <a:ext cx="642658" cy="37140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800"/>
              <a:t>右手</a:t>
            </a:r>
          </a:p>
        </xdr:txBody>
      </xdr:sp>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1487910" y="1947780"/>
            <a:ext cx="642658" cy="37140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800"/>
              <a:t>左手</a:t>
            </a:r>
          </a:p>
        </xdr:txBody>
      </xdr:sp>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824949" y="911046"/>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1</a:t>
            </a:r>
            <a:endParaRPr kumimoji="1" lang="ja-JP" altLang="en-US" sz="1800"/>
          </a:p>
        </xdr:txBody>
      </xdr:sp>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1004895" y="514382"/>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2</a:t>
            </a:r>
            <a:endParaRPr kumimoji="1" lang="ja-JP" altLang="en-US" sz="1800"/>
          </a:p>
        </xdr:txBody>
      </xdr:sp>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1336376" y="289005"/>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3</a:t>
            </a:r>
            <a:endParaRPr kumimoji="1" lang="ja-JP" altLang="en-US" sz="1800"/>
          </a:p>
        </xdr:txBody>
      </xdr:sp>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1790977" y="334080"/>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4</a:t>
            </a:r>
            <a:endParaRPr kumimoji="1" lang="ja-JP" altLang="en-US" sz="1800"/>
          </a:p>
        </xdr:txBody>
      </xdr:sp>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2340288" y="1028242"/>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5</a:t>
            </a:r>
            <a:endParaRPr kumimoji="1" lang="ja-JP" altLang="en-US" sz="1800"/>
          </a:p>
        </xdr:txBody>
      </xdr:sp>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3022190" y="1127408"/>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5</a:t>
            </a:r>
            <a:endParaRPr kumimoji="1" lang="ja-JP" altLang="en-US" sz="1800"/>
          </a:p>
        </xdr:txBody>
      </xdr:sp>
      <xdr:sp macro="" textlink="">
        <xdr:nvSpPr>
          <xdr:cNvPr id="35" name="テキスト ボックス 34">
            <a:extLst>
              <a:ext uri="{FF2B5EF4-FFF2-40B4-BE49-F238E27FC236}">
                <a16:creationId xmlns:a16="http://schemas.microsoft.com/office/drawing/2014/main" id="{00000000-0008-0000-0600-000023000000}"/>
              </a:ext>
            </a:extLst>
          </xdr:cNvPr>
          <xdr:cNvSpPr txBox="1"/>
        </xdr:nvSpPr>
        <xdr:spPr>
          <a:xfrm>
            <a:off x="3571500" y="397186"/>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6</a:t>
            </a:r>
            <a:endParaRPr kumimoji="1" lang="ja-JP" altLang="en-US" sz="1800"/>
          </a:p>
        </xdr:txBody>
      </xdr:sp>
      <xdr:sp macro="" textlink="">
        <xdr:nvSpPr>
          <xdr:cNvPr id="36" name="テキスト ボックス 35">
            <a:extLst>
              <a:ext uri="{FF2B5EF4-FFF2-40B4-BE49-F238E27FC236}">
                <a16:creationId xmlns:a16="http://schemas.microsoft.com/office/drawing/2014/main" id="{00000000-0008-0000-0600-000024000000}"/>
              </a:ext>
            </a:extLst>
          </xdr:cNvPr>
          <xdr:cNvSpPr txBox="1"/>
        </xdr:nvSpPr>
        <xdr:spPr>
          <a:xfrm>
            <a:off x="4016631" y="279990"/>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7</a:t>
            </a:r>
            <a:endParaRPr kumimoji="1" lang="ja-JP" altLang="en-US" sz="1800"/>
          </a:p>
        </xdr:txBody>
      </xdr:sp>
      <xdr:sp macro="" textlink="">
        <xdr:nvSpPr>
          <xdr:cNvPr id="37" name="テキスト ボックス 36">
            <a:extLst>
              <a:ext uri="{FF2B5EF4-FFF2-40B4-BE49-F238E27FC236}">
                <a16:creationId xmlns:a16="http://schemas.microsoft.com/office/drawing/2014/main" id="{00000000-0008-0000-0600-000025000000}"/>
              </a:ext>
            </a:extLst>
          </xdr:cNvPr>
          <xdr:cNvSpPr txBox="1"/>
        </xdr:nvSpPr>
        <xdr:spPr>
          <a:xfrm>
            <a:off x="4367053" y="523397"/>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8</a:t>
            </a:r>
            <a:endParaRPr kumimoji="1" lang="ja-JP" altLang="en-US" sz="1800"/>
          </a:p>
        </xdr:txBody>
      </xdr:sp>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4584883" y="938091"/>
            <a:ext cx="299972" cy="354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en-US" altLang="ja-JP" sz="1800"/>
              <a:t>9</a:t>
            </a:r>
            <a:endParaRPr kumimoji="1" lang="ja-JP" altLang="en-US" sz="1800"/>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561975</xdr:colOff>
      <xdr:row>3</xdr:row>
      <xdr:rowOff>542925</xdr:rowOff>
    </xdr:from>
    <xdr:ext cx="4964885" cy="892552"/>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61975" y="542925"/>
          <a:ext cx="4964885" cy="8925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4800"/>
            <a:t>あなたの解答結果</a:t>
          </a:r>
          <a:endParaRPr kumimoji="1" lang="en-US" altLang="ja-JP" sz="4800"/>
        </a:p>
      </xdr:txBody>
    </xdr:sp>
    <xdr:clientData/>
  </xdr:oneCellAnchor>
  <xdr:oneCellAnchor>
    <xdr:from>
      <xdr:col>5</xdr:col>
      <xdr:colOff>352425</xdr:colOff>
      <xdr:row>3</xdr:row>
      <xdr:rowOff>3067050</xdr:rowOff>
    </xdr:from>
    <xdr:ext cx="1704975" cy="1668342"/>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86525" y="3067050"/>
          <a:ext cx="1704975" cy="1668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ts val="3000"/>
            </a:lnSpc>
            <a:spcBef>
              <a:spcPts val="0"/>
            </a:spcBef>
            <a:spcAft>
              <a:spcPts val="0"/>
            </a:spcAft>
            <a:buClrTx/>
            <a:buSzTx/>
            <a:buFontTx/>
            <a:buNone/>
            <a:tabLst/>
            <a:defRPr/>
          </a:pPr>
          <a:r>
            <a:rPr kumimoji="1" lang="ja-JP" altLang="ja-JP" sz="2400">
              <a:solidFill>
                <a:schemeClr val="tx1"/>
              </a:solidFill>
              <a:effectLst/>
              <a:latin typeface="+mn-lt"/>
              <a:ea typeface="+mn-ea"/>
              <a:cs typeface="+mn-cs"/>
            </a:rPr>
            <a:t>自己評価にこの文字を入力する</a:t>
          </a:r>
          <a:endParaRPr lang="ja-JP" altLang="ja-JP" sz="2400">
            <a:effectLst/>
          </a:endParaRPr>
        </a:p>
        <a:p>
          <a:pPr>
            <a:lnSpc>
              <a:spcPts val="3000"/>
            </a:lnSpc>
          </a:pPr>
          <a:endParaRPr kumimoji="1" lang="ja-JP" altLang="en-US" sz="2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8"/>
  <sheetViews>
    <sheetView showGridLines="0" tabSelected="1" zoomScale="130" zoomScaleNormal="130" workbookViewId="0"/>
  </sheetViews>
  <sheetFormatPr defaultRowHeight="26.25" customHeight="1" x14ac:dyDescent="0.15"/>
  <cols>
    <col min="1" max="2" width="9.42578125" style="10" customWidth="1"/>
    <col min="3" max="23" width="9.140625" style="10"/>
    <col min="24" max="24" width="9.140625" style="57"/>
    <col min="25" max="16384" width="9.140625" style="10"/>
  </cols>
  <sheetData>
    <row r="1" spans="1:12" ht="20.25" customHeight="1" thickTop="1" thickBot="1" x14ac:dyDescent="0.2">
      <c r="A1" s="78" t="s">
        <v>113</v>
      </c>
      <c r="B1" s="65" t="s">
        <v>114</v>
      </c>
      <c r="C1" s="9" t="s">
        <v>71</v>
      </c>
    </row>
    <row r="2" spans="1:12" ht="26.25" customHeight="1" thickTop="1" x14ac:dyDescent="0.15">
      <c r="A2" s="79"/>
    </row>
    <row r="3" spans="1:12" ht="26.25" customHeight="1" x14ac:dyDescent="0.15">
      <c r="A3" s="79"/>
      <c r="D3" s="10" t="s">
        <v>72</v>
      </c>
    </row>
    <row r="4" spans="1:12" ht="26.25" customHeight="1" x14ac:dyDescent="0.15">
      <c r="A4" s="79"/>
      <c r="D4" s="10" t="s">
        <v>85</v>
      </c>
    </row>
    <row r="5" spans="1:12" ht="26.25" customHeight="1" x14ac:dyDescent="0.15">
      <c r="A5" s="79"/>
      <c r="D5" s="10" t="s">
        <v>75</v>
      </c>
    </row>
    <row r="6" spans="1:12" ht="26.25" customHeight="1" x14ac:dyDescent="0.15">
      <c r="A6" s="79"/>
    </row>
    <row r="7" spans="1:12" ht="26.25" customHeight="1" x14ac:dyDescent="0.15">
      <c r="A7" s="79"/>
      <c r="D7" s="10" t="s">
        <v>76</v>
      </c>
    </row>
    <row r="8" spans="1:12" ht="26.25" customHeight="1" x14ac:dyDescent="0.15">
      <c r="A8" s="79"/>
      <c r="D8" s="39" t="s">
        <v>86</v>
      </c>
    </row>
    <row r="9" spans="1:12" ht="26.25" customHeight="1" x14ac:dyDescent="0.15">
      <c r="A9" s="79"/>
      <c r="D9" s="10" t="s">
        <v>87</v>
      </c>
    </row>
    <row r="10" spans="1:12" ht="26.25" customHeight="1" x14ac:dyDescent="0.15">
      <c r="A10" s="79"/>
    </row>
    <row r="11" spans="1:12" ht="26.25" customHeight="1" x14ac:dyDescent="0.15">
      <c r="A11" s="79"/>
      <c r="D11" s="10" t="s">
        <v>116</v>
      </c>
      <c r="J11" s="76"/>
      <c r="K11" s="77"/>
      <c r="L11" s="77"/>
    </row>
    <row r="12" spans="1:12" ht="26.25" customHeight="1" x14ac:dyDescent="0.15">
      <c r="A12" s="79"/>
      <c r="J12" s="77"/>
      <c r="K12" s="77"/>
      <c r="L12" s="77"/>
    </row>
    <row r="13" spans="1:12" ht="26.25" customHeight="1" x14ac:dyDescent="0.15">
      <c r="A13" s="79"/>
    </row>
    <row r="14" spans="1:12" ht="26.25" customHeight="1" x14ac:dyDescent="0.15">
      <c r="A14" s="79"/>
    </row>
    <row r="15" spans="1:12" ht="26.25" customHeight="1" x14ac:dyDescent="0.15">
      <c r="A15" s="79"/>
    </row>
    <row r="16" spans="1:12" ht="45.75" customHeight="1" x14ac:dyDescent="0.15">
      <c r="A16" s="79"/>
    </row>
    <row r="17" spans="1:1" ht="26.25" customHeight="1" x14ac:dyDescent="0.15">
      <c r="A17" s="79"/>
    </row>
    <row r="18" spans="1:1" ht="26.25" customHeight="1" x14ac:dyDescent="0.15">
      <c r="A18" s="79"/>
    </row>
  </sheetData>
  <sheetProtection sheet="1" objects="1" scenarios="1"/>
  <phoneticPr fontId="1"/>
  <hyperlinks>
    <hyperlink ref="B1" location="'01'!A1" display="次へ" xr:uid="{00000000-0004-0000-0000-000000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26"/>
  <sheetViews>
    <sheetView showGridLines="0" zoomScale="130" zoomScaleNormal="130" workbookViewId="0">
      <selection activeCell="B1" sqref="B1"/>
    </sheetView>
  </sheetViews>
  <sheetFormatPr defaultColWidth="9.140625" defaultRowHeight="21.75" customHeight="1" x14ac:dyDescent="0.15"/>
  <cols>
    <col min="1" max="2" width="9.42578125" style="72" customWidth="1"/>
    <col min="3" max="3" width="6.85546875" style="70" customWidth="1"/>
    <col min="4" max="12" width="9.140625" style="70" customWidth="1"/>
    <col min="13" max="14" width="9.140625" style="1" customWidth="1"/>
    <col min="15" max="15" width="9.140625" style="12" customWidth="1"/>
    <col min="16" max="16" width="76.140625" style="12" customWidth="1"/>
    <col min="17" max="17" width="11.5703125" style="67" customWidth="1"/>
    <col min="18" max="21" width="9.140625" style="1" customWidth="1"/>
    <col min="22" max="23" width="9.140625" style="1"/>
    <col min="24" max="24" width="9.140625" style="58"/>
    <col min="25" max="16384" width="9.140625" style="1"/>
  </cols>
  <sheetData>
    <row r="1" spans="1:24" s="12" customFormat="1" ht="20.25" customHeight="1" thickTop="1" thickBot="1" x14ac:dyDescent="0.2">
      <c r="A1" s="65" t="s">
        <v>115</v>
      </c>
      <c r="B1" s="65" t="str">
        <f>IF(M17="Perfect!","次へ","")</f>
        <v/>
      </c>
      <c r="C1" s="69" t="s">
        <v>0</v>
      </c>
      <c r="D1" s="70"/>
      <c r="E1" s="70"/>
      <c r="F1" s="70"/>
      <c r="G1" s="70"/>
      <c r="H1" s="70"/>
      <c r="I1" s="70"/>
      <c r="J1" s="70"/>
      <c r="K1" s="70"/>
      <c r="L1" s="70"/>
      <c r="M1" s="12" t="s">
        <v>3</v>
      </c>
      <c r="Q1" s="67"/>
      <c r="X1" s="58"/>
    </row>
    <row r="2" spans="1:24" s="12" customFormat="1" ht="21.75" customHeight="1" thickTop="1" x14ac:dyDescent="0.15">
      <c r="A2" s="71"/>
      <c r="B2" s="70"/>
      <c r="C2" s="70"/>
      <c r="D2" s="70"/>
      <c r="E2" s="70"/>
      <c r="F2" s="70"/>
      <c r="G2" s="70"/>
      <c r="H2" s="70"/>
      <c r="I2" s="70"/>
      <c r="J2" s="70"/>
      <c r="K2" s="70"/>
      <c r="L2" s="70"/>
      <c r="M2" s="36" t="s">
        <v>81</v>
      </c>
      <c r="Q2" s="67"/>
      <c r="X2" s="58"/>
    </row>
    <row r="3" spans="1:24" s="12" customFormat="1" ht="21.75" customHeight="1" x14ac:dyDescent="0.15">
      <c r="A3" s="71"/>
      <c r="B3" s="70"/>
      <c r="C3" s="70"/>
      <c r="D3" s="70" t="s">
        <v>5</v>
      </c>
      <c r="E3" s="70"/>
      <c r="F3" s="70"/>
      <c r="G3" s="70"/>
      <c r="H3" s="70"/>
      <c r="I3" s="70"/>
      <c r="J3" s="70"/>
      <c r="K3" s="70"/>
      <c r="L3" s="70"/>
      <c r="M3" s="35" t="s">
        <v>82</v>
      </c>
      <c r="Q3" s="67"/>
      <c r="X3" s="58"/>
    </row>
    <row r="4" spans="1:24" ht="21.75" customHeight="1" x14ac:dyDescent="0.15">
      <c r="A4" s="71"/>
      <c r="M4" s="37" t="s">
        <v>4</v>
      </c>
      <c r="N4" s="32" t="s">
        <v>42</v>
      </c>
    </row>
    <row r="5" spans="1:24" ht="21.75" customHeight="1" x14ac:dyDescent="0.15">
      <c r="A5" s="71"/>
      <c r="M5" s="15">
        <v>15</v>
      </c>
      <c r="N5" s="16"/>
      <c r="O5" s="43" t="str">
        <f>IF(M5=N5,"○","")</f>
        <v/>
      </c>
    </row>
    <row r="6" spans="1:24" ht="21.75" customHeight="1" x14ac:dyDescent="0.15">
      <c r="A6" s="71"/>
      <c r="M6" s="15">
        <v>30</v>
      </c>
      <c r="N6" s="16"/>
      <c r="O6" s="43" t="str">
        <f t="shared" ref="O6:O16" si="0">IF(M6=N6,"○","")</f>
        <v/>
      </c>
    </row>
    <row r="7" spans="1:24" ht="21.75" customHeight="1" x14ac:dyDescent="0.15">
      <c r="A7" s="71"/>
      <c r="M7" s="15">
        <v>249</v>
      </c>
      <c r="N7" s="16"/>
      <c r="O7" s="43" t="str">
        <f t="shared" si="0"/>
        <v/>
      </c>
    </row>
    <row r="8" spans="1:24" ht="21.75" customHeight="1" x14ac:dyDescent="0.15">
      <c r="A8" s="71"/>
      <c r="M8" s="15">
        <v>13546</v>
      </c>
      <c r="N8" s="16"/>
      <c r="O8" s="43" t="str">
        <f t="shared" si="0"/>
        <v/>
      </c>
    </row>
    <row r="9" spans="1:24" ht="21.75" customHeight="1" x14ac:dyDescent="0.15">
      <c r="A9" s="71"/>
      <c r="M9" s="15">
        <v>251</v>
      </c>
      <c r="N9" s="16"/>
      <c r="O9" s="43" t="str">
        <f t="shared" si="0"/>
        <v/>
      </c>
    </row>
    <row r="10" spans="1:24" ht="21.75" customHeight="1" x14ac:dyDescent="0.15">
      <c r="A10" s="71"/>
      <c r="M10" s="15">
        <v>13</v>
      </c>
      <c r="N10" s="16"/>
      <c r="O10" s="43" t="str">
        <f t="shared" si="0"/>
        <v/>
      </c>
    </row>
    <row r="11" spans="1:24" ht="21.75" customHeight="1" x14ac:dyDescent="0.15">
      <c r="A11" s="71"/>
      <c r="H11" s="70" t="s">
        <v>83</v>
      </c>
      <c r="M11" s="15">
        <v>22</v>
      </c>
      <c r="N11" s="16"/>
      <c r="O11" s="43" t="str">
        <f t="shared" si="0"/>
        <v/>
      </c>
    </row>
    <row r="12" spans="1:24" ht="21.75" customHeight="1" x14ac:dyDescent="0.15">
      <c r="A12" s="71"/>
      <c r="H12" s="70" t="s">
        <v>1</v>
      </c>
      <c r="M12" s="15">
        <v>6</v>
      </c>
      <c r="N12" s="16"/>
      <c r="O12" s="43" t="str">
        <f t="shared" si="0"/>
        <v/>
      </c>
    </row>
    <row r="13" spans="1:24" ht="21.75" customHeight="1" x14ac:dyDescent="0.15">
      <c r="A13" s="71"/>
      <c r="H13" s="73" t="s">
        <v>2</v>
      </c>
      <c r="M13" s="15">
        <v>-3</v>
      </c>
      <c r="N13" s="16"/>
      <c r="O13" s="43" t="str">
        <f t="shared" si="0"/>
        <v/>
      </c>
    </row>
    <row r="14" spans="1:24" ht="21.75" customHeight="1" x14ac:dyDescent="0.15">
      <c r="A14" s="71"/>
      <c r="M14" s="15">
        <v>5</v>
      </c>
      <c r="N14" s="16"/>
      <c r="O14" s="43" t="str">
        <f t="shared" si="0"/>
        <v/>
      </c>
    </row>
    <row r="15" spans="1:24" ht="21.75" customHeight="1" x14ac:dyDescent="0.15">
      <c r="A15" s="71"/>
      <c r="M15" s="15">
        <v>14</v>
      </c>
      <c r="N15" s="16"/>
      <c r="O15" s="43" t="str">
        <f t="shared" si="0"/>
        <v/>
      </c>
    </row>
    <row r="16" spans="1:24" ht="21.75" customHeight="1" x14ac:dyDescent="0.15">
      <c r="A16" s="71"/>
      <c r="M16" s="17">
        <v>-0.246</v>
      </c>
      <c r="N16" s="18"/>
      <c r="O16" s="43" t="str">
        <f t="shared" si="0"/>
        <v/>
      </c>
    </row>
    <row r="17" spans="1:24" s="12" customFormat="1" ht="21.75" customHeight="1" x14ac:dyDescent="0.15">
      <c r="A17" s="71"/>
      <c r="B17" s="70"/>
      <c r="C17" s="70"/>
      <c r="D17" s="70"/>
      <c r="E17" s="70"/>
      <c r="F17" s="70"/>
      <c r="G17" s="70"/>
      <c r="H17" s="70"/>
      <c r="I17" s="70"/>
      <c r="J17" s="70"/>
      <c r="K17" s="70"/>
      <c r="L17" s="70"/>
      <c r="M17" s="40" t="str">
        <f>IF(AND(M5=N5,M6=N6,M7=N7,M8=N8,M9=N9,M10=N10,M11=N11,M12=N12,M13=N13,M14=N14,M15=N15,M16=N16),"Perfect!","")</f>
        <v/>
      </c>
      <c r="Q17" s="67"/>
      <c r="X17" s="58"/>
    </row>
    <row r="18" spans="1:24" s="12" customFormat="1" ht="25.5" customHeight="1" x14ac:dyDescent="0.15">
      <c r="A18" s="71"/>
      <c r="B18" s="70"/>
      <c r="C18" s="70"/>
      <c r="D18" s="70"/>
      <c r="E18" s="70"/>
      <c r="F18" s="70"/>
      <c r="G18" s="70"/>
      <c r="H18" s="70"/>
      <c r="I18" s="70"/>
      <c r="J18" s="70"/>
      <c r="K18" s="70"/>
      <c r="L18" s="70"/>
      <c r="Q18" s="67"/>
      <c r="X18" s="58"/>
    </row>
    <row r="19" spans="1:24" s="45" customFormat="1" ht="21.75" customHeight="1" x14ac:dyDescent="0.15">
      <c r="A19" s="71"/>
      <c r="B19" s="72"/>
      <c r="C19" s="70"/>
      <c r="D19" s="70"/>
      <c r="E19" s="70"/>
      <c r="F19" s="70"/>
      <c r="G19" s="70"/>
      <c r="H19" s="70"/>
      <c r="I19" s="70"/>
      <c r="J19" s="70"/>
      <c r="K19" s="80"/>
      <c r="L19" s="80"/>
      <c r="M19" s="80"/>
      <c r="N19" s="80"/>
      <c r="O19" s="80"/>
      <c r="P19" s="46"/>
      <c r="Q19" s="68"/>
      <c r="X19" s="59"/>
    </row>
    <row r="20" spans="1:24" s="45" customFormat="1" ht="26.25" customHeight="1" x14ac:dyDescent="0.15">
      <c r="A20" s="71"/>
      <c r="B20" s="72"/>
      <c r="C20" s="70"/>
      <c r="D20" s="70"/>
      <c r="E20" s="70"/>
      <c r="F20" s="70"/>
      <c r="G20" s="70"/>
      <c r="H20" s="70"/>
      <c r="I20" s="70"/>
      <c r="J20" s="70"/>
      <c r="K20" s="70"/>
      <c r="L20" s="74"/>
      <c r="M20" s="48"/>
      <c r="N20" s="48"/>
      <c r="O20" s="47"/>
      <c r="P20" s="44"/>
      <c r="Q20" s="68"/>
      <c r="X20" s="59"/>
    </row>
    <row r="21" spans="1:24" s="45" customFormat="1" ht="21.75" customHeight="1" x14ac:dyDescent="0.15">
      <c r="A21" s="71"/>
      <c r="B21" s="72"/>
      <c r="C21" s="70"/>
      <c r="D21" s="70"/>
      <c r="E21" s="70"/>
      <c r="F21" s="70"/>
      <c r="G21" s="70"/>
      <c r="H21" s="70"/>
      <c r="I21" s="70"/>
      <c r="J21" s="70"/>
      <c r="K21" s="70"/>
      <c r="L21" s="74"/>
      <c r="O21" s="44"/>
      <c r="P21" s="44"/>
      <c r="Q21" s="68"/>
      <c r="X21" s="59"/>
    </row>
    <row r="22" spans="1:24" s="45" customFormat="1" ht="21.75" customHeight="1" x14ac:dyDescent="0.15">
      <c r="A22" s="71"/>
      <c r="B22" s="72"/>
      <c r="C22" s="70"/>
      <c r="D22" s="70"/>
      <c r="E22" s="70"/>
      <c r="F22" s="70"/>
      <c r="G22" s="70"/>
      <c r="H22" s="70"/>
      <c r="I22" s="70"/>
      <c r="J22" s="70"/>
      <c r="K22" s="70"/>
      <c r="L22" s="74"/>
      <c r="O22" s="44"/>
      <c r="P22" s="44"/>
      <c r="Q22" s="68"/>
      <c r="X22" s="59"/>
    </row>
    <row r="23" spans="1:24" s="45" customFormat="1" ht="21.75" customHeight="1" x14ac:dyDescent="0.15">
      <c r="A23" s="71"/>
      <c r="B23" s="72"/>
      <c r="C23" s="70"/>
      <c r="D23" s="70"/>
      <c r="E23" s="70"/>
      <c r="F23" s="70"/>
      <c r="G23" s="70"/>
      <c r="H23" s="70"/>
      <c r="I23" s="70"/>
      <c r="J23" s="70"/>
      <c r="K23" s="70"/>
      <c r="L23" s="74"/>
      <c r="O23" s="44"/>
      <c r="P23" s="44"/>
      <c r="Q23" s="68"/>
      <c r="X23" s="59"/>
    </row>
    <row r="24" spans="1:24" s="45" customFormat="1" ht="21.75" customHeight="1" x14ac:dyDescent="0.15">
      <c r="A24" s="71"/>
      <c r="B24" s="72"/>
      <c r="C24" s="70"/>
      <c r="D24" s="70"/>
      <c r="E24" s="70"/>
      <c r="F24" s="70"/>
      <c r="G24" s="70"/>
      <c r="H24" s="70"/>
      <c r="I24" s="70"/>
      <c r="J24" s="70"/>
      <c r="K24" s="70"/>
      <c r="L24" s="74"/>
      <c r="O24" s="44"/>
      <c r="P24" s="44"/>
      <c r="Q24" s="68"/>
      <c r="X24" s="59"/>
    </row>
    <row r="25" spans="1:24" s="45" customFormat="1" ht="21.75" customHeight="1" x14ac:dyDescent="0.15">
      <c r="A25" s="72"/>
      <c r="B25" s="72"/>
      <c r="C25" s="70"/>
      <c r="D25" s="70"/>
      <c r="E25" s="70"/>
      <c r="F25" s="70"/>
      <c r="G25" s="70"/>
      <c r="H25" s="70"/>
      <c r="I25" s="70"/>
      <c r="J25" s="70"/>
      <c r="K25" s="70"/>
      <c r="L25" s="74"/>
      <c r="O25" s="44"/>
      <c r="P25" s="44"/>
      <c r="Q25" s="68"/>
      <c r="X25" s="59"/>
    </row>
    <row r="26" spans="1:24" s="45" customFormat="1" ht="21.75" customHeight="1" x14ac:dyDescent="0.15">
      <c r="A26" s="72"/>
      <c r="B26" s="72"/>
      <c r="C26" s="70"/>
      <c r="D26" s="70"/>
      <c r="E26" s="70"/>
      <c r="F26" s="70"/>
      <c r="G26" s="70"/>
      <c r="H26" s="70"/>
      <c r="I26" s="70"/>
      <c r="J26" s="70"/>
      <c r="K26" s="70"/>
      <c r="L26" s="74"/>
      <c r="O26" s="44"/>
      <c r="P26" s="44"/>
      <c r="Q26" s="68"/>
      <c r="X26" s="59"/>
    </row>
  </sheetData>
  <sheetProtection sheet="1" objects="1" scenarios="1"/>
  <mergeCells count="1">
    <mergeCell ref="K19:O19"/>
  </mergeCells>
  <phoneticPr fontId="1"/>
  <conditionalFormatting sqref="K19">
    <cfRule type="cellIs" dxfId="5" priority="1" stopIfTrue="1" operator="equal">
      <formula>"ここをクリックして次に進む"</formula>
    </cfRule>
  </conditionalFormatting>
  <hyperlinks>
    <hyperlink ref="B1" location="'02'!A1" display="'02'!A1" xr:uid="{00000000-0004-0000-0100-000000000000}"/>
    <hyperlink ref="A1" location="'00'!A1" display="前へ" xr:uid="{00000000-0004-0000-01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showGridLines="0" zoomScale="130" zoomScaleNormal="130" workbookViewId="0">
      <selection activeCell="L4" sqref="L4"/>
    </sheetView>
  </sheetViews>
  <sheetFormatPr defaultColWidth="9.140625" defaultRowHeight="20.25" customHeight="1" x14ac:dyDescent="0.15"/>
  <cols>
    <col min="1" max="2" width="9.42578125" style="12" customWidth="1"/>
    <col min="3" max="3" width="6.42578125" style="12" customWidth="1"/>
    <col min="4" max="8" width="9.140625" style="12" customWidth="1"/>
    <col min="9" max="9" width="4.85546875" style="12" customWidth="1"/>
    <col min="10" max="10" width="3.7109375" style="12" customWidth="1"/>
    <col min="11" max="12" width="19.28515625" style="12" customWidth="1"/>
    <col min="13" max="13" width="29.85546875" style="22" customWidth="1"/>
    <col min="14" max="14" width="9.5703125" style="12" customWidth="1"/>
    <col min="15" max="20" width="9.140625" style="12"/>
    <col min="21" max="24" width="9.140625" style="67"/>
    <col min="25" max="16384" width="9.140625" style="12"/>
  </cols>
  <sheetData>
    <row r="1" spans="1:13" ht="20.25" customHeight="1" thickTop="1" thickBot="1" x14ac:dyDescent="0.2">
      <c r="A1" s="65" t="s">
        <v>115</v>
      </c>
      <c r="B1" s="65" t="str">
        <f>IF(L18="Perfect!","次へ","")</f>
        <v/>
      </c>
      <c r="C1" s="11" t="s">
        <v>27</v>
      </c>
      <c r="K1" s="12" t="s">
        <v>3</v>
      </c>
      <c r="M1" s="12"/>
    </row>
    <row r="2" spans="1:13" ht="20.25" customHeight="1" thickTop="1" x14ac:dyDescent="0.15">
      <c r="A2" s="60"/>
      <c r="K2" s="12" t="s">
        <v>73</v>
      </c>
      <c r="M2" s="12"/>
    </row>
    <row r="3" spans="1:13" ht="20.25" customHeight="1" x14ac:dyDescent="0.15">
      <c r="A3" s="60"/>
      <c r="D3" s="12" t="s">
        <v>6</v>
      </c>
      <c r="K3" s="31" t="s">
        <v>4</v>
      </c>
      <c r="L3" s="32" t="s">
        <v>42</v>
      </c>
      <c r="M3" s="12"/>
    </row>
    <row r="4" spans="1:13" ht="20.25" customHeight="1" x14ac:dyDescent="0.15">
      <c r="A4" s="60"/>
      <c r="K4" s="29" t="s">
        <v>95</v>
      </c>
      <c r="L4" s="33"/>
      <c r="M4" s="12" t="str">
        <f>IF(K4=L4,"ダブルコーテーションマーク","")</f>
        <v/>
      </c>
    </row>
    <row r="5" spans="1:13" ht="20.25" customHeight="1" x14ac:dyDescent="0.15">
      <c r="A5" s="60"/>
      <c r="F5" s="21" t="s">
        <v>9</v>
      </c>
      <c r="G5" s="12" t="s">
        <v>10</v>
      </c>
      <c r="K5" s="38" t="s">
        <v>112</v>
      </c>
      <c r="L5" s="33"/>
      <c r="M5" s="12" t="str">
        <f>IF(K5=L5,"アポストロフィー","")</f>
        <v/>
      </c>
    </row>
    <row r="6" spans="1:13" ht="20.25" customHeight="1" x14ac:dyDescent="0.15">
      <c r="A6" s="60"/>
      <c r="E6" s="21" t="s">
        <v>8</v>
      </c>
      <c r="K6" s="29" t="s">
        <v>14</v>
      </c>
      <c r="L6" s="33"/>
      <c r="M6" s="12" t="str">
        <f>IF(K6=L6,"チルダ","")</f>
        <v/>
      </c>
    </row>
    <row r="7" spans="1:13" ht="20.25" customHeight="1" x14ac:dyDescent="0.15">
      <c r="A7" s="60"/>
      <c r="K7" s="29" t="s">
        <v>93</v>
      </c>
      <c r="L7" s="33"/>
      <c r="M7" s="12" t="str">
        <f>IF(K7=L7,"アンド","")</f>
        <v/>
      </c>
    </row>
    <row r="8" spans="1:13" ht="20.25" customHeight="1" x14ac:dyDescent="0.15">
      <c r="A8" s="60"/>
      <c r="E8" s="21" t="s">
        <v>7</v>
      </c>
      <c r="K8" s="50" t="s">
        <v>111</v>
      </c>
      <c r="L8" s="33"/>
      <c r="M8" s="12" t="str">
        <f>IF(K8=L8,"パーセント","")</f>
        <v/>
      </c>
    </row>
    <row r="9" spans="1:13" ht="20.25" customHeight="1" x14ac:dyDescent="0.15">
      <c r="A9" s="60"/>
      <c r="K9" s="29" t="s">
        <v>22</v>
      </c>
      <c r="L9" s="33"/>
      <c r="M9" s="12" t="str">
        <f>IF(K9=L9,"円記号","")</f>
        <v/>
      </c>
    </row>
    <row r="10" spans="1:13" ht="20.25" customHeight="1" x14ac:dyDescent="0.15">
      <c r="A10" s="60"/>
      <c r="K10" s="29" t="s">
        <v>23</v>
      </c>
      <c r="L10" s="33"/>
      <c r="M10" s="12" t="str">
        <f>IF(K10=L10,"ハッシュ","")</f>
        <v/>
      </c>
    </row>
    <row r="11" spans="1:13" ht="20.25" customHeight="1" x14ac:dyDescent="0.15">
      <c r="A11" s="60"/>
      <c r="K11" s="29" t="s">
        <v>94</v>
      </c>
      <c r="L11" s="33"/>
      <c r="M11" s="12" t="str">
        <f>IF(K11=L11,"アットマーク","")</f>
        <v/>
      </c>
    </row>
    <row r="12" spans="1:13" ht="20.25" customHeight="1" x14ac:dyDescent="0.15">
      <c r="A12" s="60"/>
      <c r="D12" s="12" t="s">
        <v>79</v>
      </c>
      <c r="K12" s="29" t="s">
        <v>92</v>
      </c>
      <c r="L12" s="33"/>
      <c r="M12" s="12" t="str">
        <f>IF(K12=L12,"アスタリスク","")</f>
        <v/>
      </c>
    </row>
    <row r="13" spans="1:13" ht="20.25" customHeight="1" x14ac:dyDescent="0.15">
      <c r="A13" s="60"/>
      <c r="D13" s="12" t="s">
        <v>80</v>
      </c>
      <c r="K13" s="50" t="s">
        <v>96</v>
      </c>
      <c r="L13" s="33"/>
      <c r="M13" s="12" t="str">
        <f>IF(K13=L13,"コロン","")</f>
        <v/>
      </c>
    </row>
    <row r="14" spans="1:13" ht="20.25" customHeight="1" x14ac:dyDescent="0.15">
      <c r="A14" s="60"/>
      <c r="K14" s="29" t="s">
        <v>88</v>
      </c>
      <c r="L14" s="33"/>
      <c r="M14" s="12" t="str">
        <f>IF(K14=L14,"セミコロン","")</f>
        <v/>
      </c>
    </row>
    <row r="15" spans="1:13" ht="20.25" customHeight="1" x14ac:dyDescent="0.15">
      <c r="A15" s="60"/>
      <c r="K15" s="29" t="s">
        <v>89</v>
      </c>
      <c r="L15" s="33"/>
      <c r="M15" s="12" t="str">
        <f>IF(K15=L15,"クエスチョンマーク","")</f>
        <v/>
      </c>
    </row>
    <row r="16" spans="1:13" ht="20.25" customHeight="1" x14ac:dyDescent="0.15">
      <c r="A16" s="60"/>
      <c r="K16" s="50" t="s">
        <v>97</v>
      </c>
      <c r="L16" s="33"/>
      <c r="M16" s="12" t="str">
        <f>IF(K16=L16,"カンマ","")</f>
        <v/>
      </c>
    </row>
    <row r="17" spans="1:13" ht="20.25" customHeight="1" x14ac:dyDescent="0.15">
      <c r="A17" s="60"/>
      <c r="K17" s="30" t="s">
        <v>90</v>
      </c>
      <c r="L17" s="34"/>
      <c r="M17" s="12" t="str">
        <f>IF(K17=L17,"エクスクラメーションマーク","")</f>
        <v/>
      </c>
    </row>
    <row r="18" spans="1:13" ht="20.25" customHeight="1" x14ac:dyDescent="0.15">
      <c r="A18" s="60"/>
      <c r="E18" s="81"/>
      <c r="F18" s="81"/>
      <c r="G18" s="81"/>
      <c r="H18" s="81"/>
      <c r="L18" s="41" t="str">
        <f>IF(AND(K4=L4,K5=L5,K6=L6,K7=L7,K8=L8,K9=L9,K10=L10,K11=L11,K12=L12,K13=L13,K14=L14,K15=L15,K16=L16,K17=L17),"Perfect!","")</f>
        <v/>
      </c>
    </row>
    <row r="19" spans="1:13" ht="20.25" customHeight="1" x14ac:dyDescent="0.15">
      <c r="A19" s="60"/>
    </row>
    <row r="20" spans="1:13" ht="20.25" customHeight="1" x14ac:dyDescent="0.15">
      <c r="A20" s="60"/>
    </row>
    <row r="21" spans="1:13" ht="20.25" customHeight="1" x14ac:dyDescent="0.15">
      <c r="A21" s="60"/>
    </row>
    <row r="22" spans="1:13" ht="20.25" customHeight="1" x14ac:dyDescent="0.15">
      <c r="A22" s="60"/>
    </row>
    <row r="23" spans="1:13" ht="20.25" customHeight="1" x14ac:dyDescent="0.15">
      <c r="A23" s="60"/>
    </row>
    <row r="24" spans="1:13" ht="20.25" customHeight="1" x14ac:dyDescent="0.15">
      <c r="A24" s="60"/>
    </row>
    <row r="25" spans="1:13" ht="20.25" customHeight="1" x14ac:dyDescent="0.15">
      <c r="A25" s="60"/>
    </row>
  </sheetData>
  <sheetProtection sheet="1" objects="1" scenarios="1"/>
  <mergeCells count="1">
    <mergeCell ref="E18:H18"/>
  </mergeCells>
  <phoneticPr fontId="1"/>
  <conditionalFormatting sqref="E18:H18">
    <cfRule type="cellIs" dxfId="4" priority="1" stopIfTrue="1" operator="equal">
      <formula>"ここをクリックして次に進む"</formula>
    </cfRule>
  </conditionalFormatting>
  <dataValidations count="1">
    <dataValidation imeMode="off" allowBlank="1" showInputMessage="1" showErrorMessage="1" sqref="L4:L17" xr:uid="{00000000-0002-0000-0200-000000000000}"/>
  </dataValidations>
  <hyperlinks>
    <hyperlink ref="B1" location="'03'!A1" display="'03'!A1" xr:uid="{00000000-0004-0000-0200-000000000000}"/>
    <hyperlink ref="A1" location="'00'!A1" display="前へ" xr:uid="{00000000-0004-0000-0200-000001000000}"/>
  </hyperlinks>
  <pageMargins left="0.7" right="0.7" top="0.75" bottom="0.75" header="0.3" footer="0.3"/>
  <pageSetup paperSize="9" orientation="portrait" r:id="rId1"/>
  <ignoredErrors>
    <ignoredError sqref="K1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20"/>
  <sheetViews>
    <sheetView showGridLines="0" zoomScale="130" zoomScaleNormal="130" workbookViewId="0">
      <selection activeCell="E5" sqref="E5:G5"/>
    </sheetView>
  </sheetViews>
  <sheetFormatPr defaultColWidth="9.140625" defaultRowHeight="20.25" customHeight="1" x14ac:dyDescent="0.15"/>
  <cols>
    <col min="1" max="2" width="9.42578125" style="12" customWidth="1"/>
    <col min="3" max="3" width="6.42578125" style="12" customWidth="1"/>
    <col min="4" max="8" width="9.140625" style="12" customWidth="1"/>
    <col min="9" max="9" width="4.85546875" style="12" customWidth="1"/>
    <col min="10" max="10" width="3.7109375" style="12" customWidth="1"/>
    <col min="11" max="12" width="19.28515625" style="12" customWidth="1"/>
    <col min="13" max="13" width="29.85546875" style="22" customWidth="1"/>
    <col min="14" max="14" width="9.5703125" style="12" customWidth="1"/>
    <col min="15" max="20" width="9.140625" style="12"/>
    <col min="21" max="21" width="9.140625" style="67"/>
    <col min="22" max="16384" width="9.140625" style="12"/>
  </cols>
  <sheetData>
    <row r="1" spans="1:13" ht="20.25" customHeight="1" thickTop="1" thickBot="1" x14ac:dyDescent="0.2">
      <c r="A1" s="65" t="s">
        <v>115</v>
      </c>
      <c r="B1" s="66" t="str">
        <f>IF(L16="Perfect!","次へ","")</f>
        <v/>
      </c>
      <c r="C1" s="11" t="s">
        <v>28</v>
      </c>
      <c r="K1" s="12" t="s">
        <v>3</v>
      </c>
      <c r="M1" s="12"/>
    </row>
    <row r="2" spans="1:13" ht="20.25" customHeight="1" thickTop="1" x14ac:dyDescent="0.15">
      <c r="A2" s="61"/>
      <c r="K2" s="12" t="s">
        <v>73</v>
      </c>
      <c r="M2" s="12"/>
    </row>
    <row r="3" spans="1:13" ht="20.25" customHeight="1" x14ac:dyDescent="0.15">
      <c r="A3" s="61"/>
      <c r="D3" s="12" t="s">
        <v>6</v>
      </c>
      <c r="K3" s="31" t="s">
        <v>4</v>
      </c>
      <c r="L3" s="32" t="s">
        <v>42</v>
      </c>
      <c r="M3" s="12"/>
    </row>
    <row r="4" spans="1:13" ht="25.5" customHeight="1" x14ac:dyDescent="0.15">
      <c r="A4" s="61"/>
      <c r="K4" s="29" t="s">
        <v>98</v>
      </c>
      <c r="L4" s="33"/>
      <c r="M4" s="12" t="str">
        <f>IF(K4=L4,"角カッコ","")</f>
        <v/>
      </c>
    </row>
    <row r="5" spans="1:13" ht="25.5" customHeight="1" x14ac:dyDescent="0.15">
      <c r="A5" s="61"/>
      <c r="F5" s="21" t="s">
        <v>9</v>
      </c>
      <c r="G5" s="12" t="s">
        <v>10</v>
      </c>
      <c r="K5" s="38" t="s">
        <v>99</v>
      </c>
      <c r="L5" s="33"/>
      <c r="M5" s="12" t="str">
        <f>IF(K5=L5,"角カッコ","")</f>
        <v/>
      </c>
    </row>
    <row r="6" spans="1:13" ht="25.5" customHeight="1" x14ac:dyDescent="0.15">
      <c r="A6" s="61"/>
      <c r="E6" s="21" t="s">
        <v>8</v>
      </c>
      <c r="K6" s="29" t="s">
        <v>100</v>
      </c>
      <c r="L6" s="33"/>
      <c r="M6" s="12" t="str">
        <f>IF(K6=L6,"小なり","")</f>
        <v/>
      </c>
    </row>
    <row r="7" spans="1:13" ht="25.5" customHeight="1" x14ac:dyDescent="0.15">
      <c r="A7" s="61"/>
      <c r="K7" s="29" t="s">
        <v>101</v>
      </c>
      <c r="L7" s="33"/>
      <c r="M7" s="12" t="str">
        <f>IF(K7=L7,"大なり","")</f>
        <v/>
      </c>
    </row>
    <row r="8" spans="1:13" ht="25.5" customHeight="1" x14ac:dyDescent="0.15">
      <c r="A8" s="61"/>
      <c r="E8" s="21" t="s">
        <v>7</v>
      </c>
      <c r="K8" s="49" t="s">
        <v>102</v>
      </c>
      <c r="L8" s="33"/>
      <c r="M8" s="12" t="str">
        <f>IF(K8=L8,"中括弧","")</f>
        <v/>
      </c>
    </row>
    <row r="9" spans="1:13" ht="25.5" customHeight="1" x14ac:dyDescent="0.15">
      <c r="A9" s="61"/>
      <c r="K9" s="29" t="s">
        <v>103</v>
      </c>
      <c r="L9" s="33"/>
      <c r="M9" s="12" t="str">
        <f>IF(K9=L9,"中括弧","")</f>
        <v/>
      </c>
    </row>
    <row r="10" spans="1:13" ht="25.5" customHeight="1" x14ac:dyDescent="0.15">
      <c r="A10" s="61"/>
      <c r="K10" s="29" t="s">
        <v>104</v>
      </c>
      <c r="L10" s="33"/>
      <c r="M10" s="12" t="str">
        <f>IF(K10=L10,"マイナス","")</f>
        <v/>
      </c>
    </row>
    <row r="11" spans="1:13" ht="25.5" customHeight="1" x14ac:dyDescent="0.15">
      <c r="A11" s="61"/>
      <c r="K11" s="29" t="s">
        <v>105</v>
      </c>
      <c r="L11" s="33"/>
      <c r="M11" s="12" t="str">
        <f>IF(K11=L11,"イコール","")</f>
        <v/>
      </c>
    </row>
    <row r="12" spans="1:13" ht="25.5" customHeight="1" x14ac:dyDescent="0.15">
      <c r="A12" s="61"/>
      <c r="D12" s="12" t="s">
        <v>79</v>
      </c>
      <c r="K12" s="29" t="s">
        <v>106</v>
      </c>
      <c r="L12" s="33"/>
      <c r="M12" s="12" t="str">
        <f>IF(K12=L12,"丸カッコ","")</f>
        <v/>
      </c>
    </row>
    <row r="13" spans="1:13" ht="25.5" customHeight="1" x14ac:dyDescent="0.15">
      <c r="A13" s="61"/>
      <c r="D13" s="12" t="s">
        <v>80</v>
      </c>
      <c r="K13" s="50" t="s">
        <v>107</v>
      </c>
      <c r="L13" s="33"/>
      <c r="M13" s="12" t="str">
        <f>IF(K13=L13,"丸カッコ","")</f>
        <v/>
      </c>
    </row>
    <row r="14" spans="1:13" ht="25.5" customHeight="1" x14ac:dyDescent="0.15">
      <c r="A14" s="61"/>
      <c r="K14" s="29" t="s">
        <v>108</v>
      </c>
      <c r="L14" s="33"/>
      <c r="M14" s="12" t="str">
        <f>IF(K14=L14,"パイプ","")</f>
        <v/>
      </c>
    </row>
    <row r="15" spans="1:13" ht="25.5" customHeight="1" x14ac:dyDescent="0.15">
      <c r="A15" s="61"/>
      <c r="K15" s="30" t="s">
        <v>109</v>
      </c>
      <c r="L15" s="34"/>
      <c r="M15" s="12" t="str">
        <f>IF(K15=L15,"アンダーバー","")</f>
        <v/>
      </c>
    </row>
    <row r="16" spans="1:13" ht="20.25" customHeight="1" x14ac:dyDescent="0.15">
      <c r="A16" s="61"/>
      <c r="L16" s="41" t="str">
        <f>IF(AND(K4=L4,K5=L5,K6=L6,K7=L7,K8=L8,K9=L9,K10=L10,K11=L11,K12=L12,K13=L13,K14=L14,K15=L15),"Perfect!","")</f>
        <v/>
      </c>
      <c r="M16" s="12"/>
    </row>
    <row r="17" spans="1:13" ht="20.25" customHeight="1" x14ac:dyDescent="0.15">
      <c r="A17" s="61"/>
      <c r="K17" s="53"/>
      <c r="L17" s="53"/>
      <c r="M17" s="12"/>
    </row>
    <row r="18" spans="1:13" ht="20.25" customHeight="1" x14ac:dyDescent="0.15">
      <c r="A18" s="61"/>
      <c r="G18" s="53"/>
      <c r="H18" s="53"/>
    </row>
    <row r="19" spans="1:13" ht="20.25" customHeight="1" x14ac:dyDescent="0.15">
      <c r="A19" s="61"/>
    </row>
    <row r="20" spans="1:13" ht="20.25" customHeight="1" x14ac:dyDescent="0.15">
      <c r="A20" s="61"/>
    </row>
  </sheetData>
  <sheetProtection sheet="1" objects="1" scenarios="1"/>
  <phoneticPr fontId="5"/>
  <conditionalFormatting sqref="K17 G18:H18">
    <cfRule type="cellIs" dxfId="3" priority="1" stopIfTrue="1" operator="equal">
      <formula>"ここをクリックして次に進む"</formula>
    </cfRule>
  </conditionalFormatting>
  <dataValidations count="1">
    <dataValidation imeMode="off" allowBlank="1" showInputMessage="1" showErrorMessage="1" sqref="L4:L15" xr:uid="{00000000-0002-0000-0300-000000000000}"/>
  </dataValidations>
  <hyperlinks>
    <hyperlink ref="B1" location="'04'!A1" display="'04'!A1" xr:uid="{00000000-0004-0000-0300-000000000000}"/>
    <hyperlink ref="A1" location="'02'!A1" display="前へ" xr:uid="{00000000-0004-0000-0300-000001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88"/>
  <sheetViews>
    <sheetView showGridLines="0" zoomScale="130" zoomScaleNormal="130" workbookViewId="0"/>
  </sheetViews>
  <sheetFormatPr defaultColWidth="9.140625" defaultRowHeight="20.25" customHeight="1" x14ac:dyDescent="0.15"/>
  <cols>
    <col min="1" max="2" width="9.42578125" style="12" customWidth="1"/>
    <col min="3" max="3" width="9.140625" style="12" customWidth="1"/>
    <col min="4" max="5" width="55.7109375" style="12" customWidth="1"/>
    <col min="6" max="12" width="9.140625" style="12" customWidth="1"/>
    <col min="13" max="13" width="9.140625" style="22" customWidth="1"/>
    <col min="14" max="14" width="9.140625" style="67"/>
    <col min="15" max="16384" width="9.140625" style="12"/>
  </cols>
  <sheetData>
    <row r="1" spans="1:13" ht="20.25" customHeight="1" thickTop="1" thickBot="1" x14ac:dyDescent="0.2">
      <c r="A1" s="65" t="s">
        <v>115</v>
      </c>
      <c r="B1" s="66" t="str">
        <f>IF(E19="Perfect!","次へ","")</f>
        <v/>
      </c>
      <c r="C1" s="11" t="s">
        <v>110</v>
      </c>
      <c r="M1" s="12"/>
    </row>
    <row r="2" spans="1:13" ht="20.25" customHeight="1" thickTop="1" x14ac:dyDescent="0.15">
      <c r="A2" s="62"/>
      <c r="D2" s="12" t="s">
        <v>3</v>
      </c>
      <c r="F2" s="82"/>
      <c r="G2" s="82"/>
      <c r="M2" s="12"/>
    </row>
    <row r="3" spans="1:13" ht="20.25" customHeight="1" x14ac:dyDescent="0.15">
      <c r="A3" s="62"/>
      <c r="D3" s="12" t="s">
        <v>74</v>
      </c>
      <c r="F3" s="82"/>
      <c r="G3" s="82"/>
      <c r="M3" s="12"/>
    </row>
    <row r="4" spans="1:13" ht="10.5" customHeight="1" x14ac:dyDescent="0.15">
      <c r="A4" s="62"/>
      <c r="M4" s="12"/>
    </row>
    <row r="5" spans="1:13" ht="23.25" customHeight="1" x14ac:dyDescent="0.15">
      <c r="A5" s="62"/>
      <c r="D5" s="13" t="s">
        <v>4</v>
      </c>
      <c r="E5" s="14" t="s">
        <v>42</v>
      </c>
      <c r="G5" s="21"/>
      <c r="M5" s="12"/>
    </row>
    <row r="6" spans="1:13" ht="23.25" customHeight="1" x14ac:dyDescent="0.15">
      <c r="A6" s="62"/>
      <c r="E6" s="19"/>
      <c r="F6" s="42" t="str">
        <f t="shared" ref="F6:F18" si="0">IF(D76=E6,"○","")</f>
        <v/>
      </c>
      <c r="M6" s="12"/>
    </row>
    <row r="7" spans="1:13" ht="23.25" customHeight="1" x14ac:dyDescent="0.15">
      <c r="A7" s="62"/>
      <c r="E7" s="19"/>
      <c r="F7" s="42" t="str">
        <f t="shared" si="0"/>
        <v/>
      </c>
      <c r="M7" s="12"/>
    </row>
    <row r="8" spans="1:13" ht="23.25" customHeight="1" x14ac:dyDescent="0.15">
      <c r="A8" s="62"/>
      <c r="E8" s="19"/>
      <c r="F8" s="42" t="str">
        <f t="shared" si="0"/>
        <v/>
      </c>
      <c r="M8" s="12"/>
    </row>
    <row r="9" spans="1:13" ht="23.25" customHeight="1" x14ac:dyDescent="0.15">
      <c r="A9" s="62"/>
      <c r="E9" s="19"/>
      <c r="F9" s="42" t="str">
        <f t="shared" si="0"/>
        <v/>
      </c>
      <c r="M9" s="12"/>
    </row>
    <row r="10" spans="1:13" ht="23.25" customHeight="1" x14ac:dyDescent="0.15">
      <c r="A10" s="62"/>
      <c r="E10" s="19"/>
      <c r="F10" s="42" t="str">
        <f t="shared" si="0"/>
        <v/>
      </c>
      <c r="M10" s="12"/>
    </row>
    <row r="11" spans="1:13" ht="23.25" customHeight="1" x14ac:dyDescent="0.15">
      <c r="A11" s="62"/>
      <c r="E11" s="19"/>
      <c r="F11" s="42" t="str">
        <f t="shared" si="0"/>
        <v/>
      </c>
      <c r="M11" s="12"/>
    </row>
    <row r="12" spans="1:13" ht="23.25" customHeight="1" x14ac:dyDescent="0.15">
      <c r="A12" s="62"/>
      <c r="E12" s="19"/>
      <c r="F12" s="42" t="str">
        <f t="shared" si="0"/>
        <v/>
      </c>
      <c r="M12" s="12"/>
    </row>
    <row r="13" spans="1:13" ht="23.25" customHeight="1" x14ac:dyDescent="0.15">
      <c r="A13" s="62"/>
      <c r="E13" s="19"/>
      <c r="F13" s="42" t="str">
        <f t="shared" si="0"/>
        <v/>
      </c>
      <c r="M13" s="12"/>
    </row>
    <row r="14" spans="1:13" ht="23.25" customHeight="1" x14ac:dyDescent="0.15">
      <c r="A14" s="62"/>
      <c r="E14" s="19"/>
      <c r="F14" s="42" t="str">
        <f t="shared" si="0"/>
        <v/>
      </c>
      <c r="M14" s="12"/>
    </row>
    <row r="15" spans="1:13" ht="23.25" customHeight="1" x14ac:dyDescent="0.15">
      <c r="A15" s="62"/>
      <c r="E15" s="19"/>
      <c r="F15" s="42" t="str">
        <f t="shared" si="0"/>
        <v/>
      </c>
    </row>
    <row r="16" spans="1:13" ht="23.25" customHeight="1" x14ac:dyDescent="0.15">
      <c r="A16" s="62"/>
      <c r="E16" s="19"/>
      <c r="F16" s="42" t="str">
        <f t="shared" si="0"/>
        <v/>
      </c>
    </row>
    <row r="17" spans="1:6" ht="23.25" customHeight="1" x14ac:dyDescent="0.15">
      <c r="A17" s="62"/>
      <c r="E17" s="19"/>
      <c r="F17" s="42" t="str">
        <f t="shared" si="0"/>
        <v/>
      </c>
    </row>
    <row r="18" spans="1:6" ht="23.25" customHeight="1" x14ac:dyDescent="0.15">
      <c r="A18" s="62"/>
      <c r="E18" s="20"/>
      <c r="F18" s="42" t="str">
        <f t="shared" si="0"/>
        <v/>
      </c>
    </row>
    <row r="19" spans="1:6" ht="20.25" customHeight="1" x14ac:dyDescent="0.15">
      <c r="A19" s="62"/>
      <c r="E19" s="41" t="str">
        <f>IF(AND(D76=E6,D77=E7,D78=E8,D79=E9,D80=E10,D81=E11,D82=E12,D83=E13,D84=E14,D85=E15,D86=E16,D87=E17,D88=E18),"Perfect!","")</f>
        <v/>
      </c>
    </row>
    <row r="20" spans="1:6" ht="15.75" customHeight="1" x14ac:dyDescent="0.15">
      <c r="A20" s="62"/>
    </row>
    <row r="21" spans="1:6" ht="20.25" customHeight="1" x14ac:dyDescent="0.15">
      <c r="A21" s="62"/>
    </row>
    <row r="22" spans="1:6" ht="20.25" customHeight="1" x14ac:dyDescent="0.15">
      <c r="A22" s="62"/>
    </row>
    <row r="23" spans="1:6" ht="20.25" customHeight="1" x14ac:dyDescent="0.15">
      <c r="A23" s="62"/>
    </row>
    <row r="24" spans="1:6" ht="20.25" customHeight="1" x14ac:dyDescent="0.15">
      <c r="A24" s="62"/>
    </row>
    <row r="75" spans="4:4" ht="20.25" customHeight="1" x14ac:dyDescent="0.15">
      <c r="D75" s="13" t="s">
        <v>4</v>
      </c>
    </row>
    <row r="76" spans="4:4" ht="20.25" customHeight="1" x14ac:dyDescent="0.15">
      <c r="D76" s="51" t="s">
        <v>13</v>
      </c>
    </row>
    <row r="77" spans="4:4" ht="20.25" customHeight="1" x14ac:dyDescent="0.15">
      <c r="D77" s="51" t="s">
        <v>91</v>
      </c>
    </row>
    <row r="78" spans="4:4" ht="20.25" customHeight="1" x14ac:dyDescent="0.15">
      <c r="D78" s="51" t="s">
        <v>36</v>
      </c>
    </row>
    <row r="79" spans="4:4" ht="20.25" customHeight="1" x14ac:dyDescent="0.15">
      <c r="D79" s="51" t="s">
        <v>17</v>
      </c>
    </row>
    <row r="80" spans="4:4" ht="20.25" customHeight="1" x14ac:dyDescent="0.15">
      <c r="D80" s="51" t="s">
        <v>30</v>
      </c>
    </row>
    <row r="81" spans="4:4" ht="20.25" customHeight="1" x14ac:dyDescent="0.15">
      <c r="D81" s="51" t="s">
        <v>29</v>
      </c>
    </row>
    <row r="82" spans="4:4" ht="20.25" customHeight="1" x14ac:dyDescent="0.15">
      <c r="D82" s="51" t="s">
        <v>15</v>
      </c>
    </row>
    <row r="83" spans="4:4" ht="20.25" customHeight="1" x14ac:dyDescent="0.15">
      <c r="D83" s="51" t="s">
        <v>18</v>
      </c>
    </row>
    <row r="84" spans="4:4" ht="20.25" customHeight="1" x14ac:dyDescent="0.15">
      <c r="D84" s="51" t="s">
        <v>33</v>
      </c>
    </row>
    <row r="85" spans="4:4" ht="20.25" customHeight="1" x14ac:dyDescent="0.15">
      <c r="D85" s="51" t="s">
        <v>34</v>
      </c>
    </row>
    <row r="86" spans="4:4" ht="20.25" customHeight="1" x14ac:dyDescent="0.15">
      <c r="D86" s="51" t="s">
        <v>31</v>
      </c>
    </row>
    <row r="87" spans="4:4" ht="20.25" customHeight="1" x14ac:dyDescent="0.15">
      <c r="D87" s="51" t="s">
        <v>32</v>
      </c>
    </row>
    <row r="88" spans="4:4" ht="20.25" customHeight="1" x14ac:dyDescent="0.15">
      <c r="D88" s="52" t="s">
        <v>35</v>
      </c>
    </row>
  </sheetData>
  <sheetProtection sheet="1" objects="1" scenarios="1"/>
  <mergeCells count="1">
    <mergeCell ref="F2:G3"/>
  </mergeCells>
  <phoneticPr fontId="1"/>
  <conditionalFormatting sqref="F2">
    <cfRule type="cellIs" dxfId="2" priority="1" stopIfTrue="1" operator="equal">
      <formula>"ここをクリックして次に進む"</formula>
    </cfRule>
  </conditionalFormatting>
  <hyperlinks>
    <hyperlink ref="B1" location="'05'!A1" display="'05'!A1" xr:uid="{00000000-0004-0000-0400-000000000000}"/>
    <hyperlink ref="A1" location="'03'!A1" display="前へ" xr:uid="{00000000-0004-0000-0400-000001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22"/>
  <sheetViews>
    <sheetView showGridLines="0" zoomScale="130" zoomScaleNormal="130" workbookViewId="0"/>
  </sheetViews>
  <sheetFormatPr defaultColWidth="9.140625" defaultRowHeight="21.75" customHeight="1" x14ac:dyDescent="0.15"/>
  <cols>
    <col min="1" max="2" width="9.42578125" style="12" customWidth="1"/>
    <col min="3" max="3" width="9.140625" style="12" customWidth="1"/>
    <col min="4" max="4" width="20" style="12" customWidth="1"/>
    <col min="5" max="6" width="9.140625" style="12" customWidth="1"/>
    <col min="7" max="7" width="18.28515625" style="12" customWidth="1"/>
    <col min="8" max="18" width="9.140625" style="12" customWidth="1"/>
    <col min="19" max="21" width="9.140625" style="12"/>
    <col min="22" max="22" width="9.140625" style="67"/>
    <col min="23" max="16384" width="9.140625" style="12"/>
  </cols>
  <sheetData>
    <row r="1" spans="1:16" ht="20.25" customHeight="1" thickTop="1" thickBot="1" x14ac:dyDescent="0.2">
      <c r="A1" s="65" t="s">
        <v>115</v>
      </c>
      <c r="B1" s="66" t="str">
        <f>IF(H18="Perfect!","次へ","")</f>
        <v/>
      </c>
      <c r="C1" s="11" t="s">
        <v>49</v>
      </c>
    </row>
    <row r="2" spans="1:16" ht="21.75" customHeight="1" thickTop="1" x14ac:dyDescent="0.15">
      <c r="A2" s="63"/>
    </row>
    <row r="3" spans="1:16" ht="21.75" customHeight="1" x14ac:dyDescent="0.15">
      <c r="A3" s="63"/>
    </row>
    <row r="4" spans="1:16" ht="21.75" customHeight="1" x14ac:dyDescent="0.15">
      <c r="A4" s="63"/>
    </row>
    <row r="5" spans="1:16" ht="21.75" customHeight="1" x14ac:dyDescent="0.15">
      <c r="A5" s="63"/>
    </row>
    <row r="6" spans="1:16" ht="21.75" customHeight="1" x14ac:dyDescent="0.15">
      <c r="A6" s="63"/>
    </row>
    <row r="7" spans="1:16" ht="21.75" customHeight="1" x14ac:dyDescent="0.15">
      <c r="A7" s="63"/>
      <c r="O7" s="75"/>
      <c r="P7" s="75"/>
    </row>
    <row r="8" spans="1:16" ht="21.75" customHeight="1" x14ac:dyDescent="0.15">
      <c r="A8" s="63"/>
      <c r="O8" s="75"/>
      <c r="P8" s="75"/>
    </row>
    <row r="9" spans="1:16" ht="21.75" customHeight="1" x14ac:dyDescent="0.15">
      <c r="A9" s="63"/>
    </row>
    <row r="10" spans="1:16" ht="21.75" customHeight="1" x14ac:dyDescent="0.15">
      <c r="A10" s="63"/>
      <c r="C10" s="12" t="s">
        <v>3</v>
      </c>
    </row>
    <row r="11" spans="1:16" ht="21.75" customHeight="1" x14ac:dyDescent="0.15">
      <c r="A11" s="63"/>
      <c r="C11" s="12" t="s">
        <v>48</v>
      </c>
    </row>
    <row r="12" spans="1:16" ht="21.75" customHeight="1" x14ac:dyDescent="0.15">
      <c r="A12" s="63"/>
      <c r="D12" s="13"/>
      <c r="E12" s="14" t="s">
        <v>42</v>
      </c>
      <c r="G12" s="13"/>
      <c r="H12" s="14" t="s">
        <v>42</v>
      </c>
    </row>
    <row r="13" spans="1:16" ht="21.75" customHeight="1" x14ac:dyDescent="0.15">
      <c r="A13" s="63"/>
      <c r="D13" s="15" t="s">
        <v>37</v>
      </c>
      <c r="E13" s="16"/>
      <c r="F13" s="55" t="str">
        <f>IF(E13=19,"○","")</f>
        <v/>
      </c>
      <c r="G13" s="15" t="s">
        <v>43</v>
      </c>
      <c r="H13" s="16"/>
      <c r="I13" s="55" t="str">
        <f>IF(H13=3,"○","")</f>
        <v/>
      </c>
    </row>
    <row r="14" spans="1:16" ht="21.75" customHeight="1" x14ac:dyDescent="0.15">
      <c r="A14" s="63"/>
      <c r="D14" s="15" t="s">
        <v>38</v>
      </c>
      <c r="E14" s="16"/>
      <c r="F14" s="55" t="str">
        <f>IF(E14=19,"○","")</f>
        <v/>
      </c>
      <c r="G14" s="15" t="s">
        <v>44</v>
      </c>
      <c r="H14" s="16"/>
      <c r="I14" s="55" t="str">
        <f>IF(H14=2,"○","")</f>
        <v/>
      </c>
    </row>
    <row r="15" spans="1:16" ht="21.75" customHeight="1" x14ac:dyDescent="0.15">
      <c r="A15" s="63"/>
      <c r="D15" s="15" t="s">
        <v>39</v>
      </c>
      <c r="E15" s="16"/>
      <c r="F15" s="55" t="str">
        <f>IF(E15=1,"○","")</f>
        <v/>
      </c>
      <c r="G15" s="15" t="s">
        <v>45</v>
      </c>
      <c r="H15" s="16"/>
      <c r="I15" s="55" t="str">
        <f>IF(H15=19,"○","")</f>
        <v/>
      </c>
    </row>
    <row r="16" spans="1:16" ht="21.75" customHeight="1" x14ac:dyDescent="0.15">
      <c r="A16" s="63"/>
      <c r="D16" s="15" t="s">
        <v>40</v>
      </c>
      <c r="E16" s="16"/>
      <c r="F16" s="55" t="str">
        <f>IF(E16=16,"○","")</f>
        <v/>
      </c>
      <c r="G16" s="15" t="s">
        <v>46</v>
      </c>
      <c r="H16" s="16"/>
      <c r="I16" s="55" t="str">
        <f>IF(H16=9,"○","")</f>
        <v/>
      </c>
    </row>
    <row r="17" spans="1:9" ht="21.75" customHeight="1" x14ac:dyDescent="0.15">
      <c r="A17" s="63"/>
      <c r="D17" s="17" t="s">
        <v>41</v>
      </c>
      <c r="E17" s="18"/>
      <c r="F17" s="55" t="str">
        <f>IF(E17=15,"○","")</f>
        <v/>
      </c>
      <c r="G17" s="17" t="s">
        <v>47</v>
      </c>
      <c r="H17" s="18"/>
      <c r="I17" s="55" t="str">
        <f>IF(H17=18,"○","")</f>
        <v/>
      </c>
    </row>
    <row r="18" spans="1:9" ht="21.75" customHeight="1" x14ac:dyDescent="0.15">
      <c r="A18" s="63"/>
      <c r="E18" s="23">
        <f>H13</f>
        <v>0</v>
      </c>
      <c r="H18" s="42" t="str">
        <f>IF(AND(F13="○",F14="○",F15="○",F16="○",F17="○",I13="○",I14="○",I15="○",I16="○",I17="○"),"Perfect!","")</f>
        <v/>
      </c>
    </row>
    <row r="19" spans="1:9" ht="21.75" customHeight="1" x14ac:dyDescent="0.15">
      <c r="A19" s="63"/>
      <c r="E19" s="23">
        <f>H14</f>
        <v>0</v>
      </c>
    </row>
    <row r="20" spans="1:9" ht="30.75" customHeight="1" x14ac:dyDescent="0.15">
      <c r="A20" s="63"/>
      <c r="E20" s="23">
        <f>H15</f>
        <v>0</v>
      </c>
    </row>
    <row r="21" spans="1:9" ht="21.75" customHeight="1" x14ac:dyDescent="0.15">
      <c r="A21" s="63"/>
      <c r="E21" s="23">
        <f>H16</f>
        <v>0</v>
      </c>
    </row>
    <row r="22" spans="1:9" ht="21.75" customHeight="1" x14ac:dyDescent="0.15">
      <c r="A22" s="63"/>
      <c r="E22" s="23">
        <f>H17</f>
        <v>0</v>
      </c>
    </row>
  </sheetData>
  <sheetProtection sheet="1" objects="1" scenarios="1"/>
  <phoneticPr fontId="1"/>
  <conditionalFormatting sqref="O7">
    <cfRule type="cellIs" dxfId="1" priority="1" stopIfTrue="1" operator="equal">
      <formula>"ここをクリックして次に進む"</formula>
    </cfRule>
  </conditionalFormatting>
  <hyperlinks>
    <hyperlink ref="B1" location="'06'!A1" display="'06'!A1" xr:uid="{00000000-0004-0000-0500-000000000000}"/>
    <hyperlink ref="A1" location="'04'!A1" display="前へ" xr:uid="{00000000-0004-0000-0500-000001000000}"/>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32"/>
  <sheetViews>
    <sheetView showGridLines="0" zoomScale="130" zoomScaleNormal="130" workbookViewId="0">
      <selection activeCell="B1" sqref="B1"/>
    </sheetView>
  </sheetViews>
  <sheetFormatPr defaultColWidth="9.140625" defaultRowHeight="14.25" x14ac:dyDescent="0.15"/>
  <cols>
    <col min="1" max="2" width="9.42578125" style="12" customWidth="1"/>
    <col min="3" max="3" width="9.140625" style="12" customWidth="1"/>
    <col min="4" max="5" width="6.7109375" style="1" customWidth="1"/>
    <col min="6" max="6" width="12.5703125" style="12" customWidth="1"/>
    <col min="7" max="8" width="6.7109375" style="1" customWidth="1"/>
    <col min="9" max="9" width="12.5703125" style="12" customWidth="1"/>
    <col min="10" max="11" width="6.7109375" style="1" customWidth="1"/>
    <col min="12" max="12" width="12.5703125" style="12" customWidth="1"/>
    <col min="13" max="14" width="6.7109375" style="1" customWidth="1"/>
    <col min="15" max="15" width="12.5703125" style="12" customWidth="1"/>
    <col min="16" max="18" width="9.140625" style="12" customWidth="1"/>
    <col min="19" max="24" width="9.140625" style="12"/>
    <col min="25" max="25" width="9.140625" style="67"/>
    <col min="26" max="16384" width="9.140625" style="12"/>
  </cols>
  <sheetData>
    <row r="1" spans="1:15" ht="20.25" customHeight="1" thickTop="1" thickBot="1" x14ac:dyDescent="0.2">
      <c r="A1" s="65" t="s">
        <v>115</v>
      </c>
      <c r="B1" s="66" t="str">
        <f>IF(N18="Perfect!","終了","")</f>
        <v/>
      </c>
      <c r="C1" s="11" t="s">
        <v>50</v>
      </c>
      <c r="D1" s="12"/>
      <c r="E1" s="12"/>
      <c r="G1" s="12"/>
      <c r="H1" s="12"/>
      <c r="J1" s="12"/>
      <c r="K1" s="12"/>
      <c r="M1" s="12"/>
      <c r="N1" s="12"/>
    </row>
    <row r="2" spans="1:15" ht="21.75" customHeight="1" thickTop="1" x14ac:dyDescent="0.15">
      <c r="A2" s="64"/>
      <c r="D2" s="12"/>
      <c r="E2" s="12"/>
      <c r="G2" s="12"/>
      <c r="H2" s="12"/>
      <c r="J2" s="12"/>
      <c r="K2" s="12"/>
      <c r="M2" s="12"/>
      <c r="N2" s="12"/>
    </row>
    <row r="3" spans="1:15" ht="21.75" customHeight="1" x14ac:dyDescent="0.15">
      <c r="A3" s="64"/>
      <c r="D3" s="12"/>
      <c r="E3" s="12"/>
      <c r="G3" s="12"/>
      <c r="H3" s="12"/>
      <c r="J3" s="12"/>
      <c r="K3" s="12"/>
      <c r="M3" s="12"/>
      <c r="N3" s="12"/>
    </row>
    <row r="4" spans="1:15" ht="21.75" customHeight="1" x14ac:dyDescent="0.15">
      <c r="A4" s="64"/>
      <c r="D4" s="12"/>
      <c r="E4" s="12"/>
      <c r="G4" s="12"/>
      <c r="H4" s="12"/>
      <c r="J4" s="12"/>
      <c r="K4" s="12"/>
      <c r="M4" s="83" t="str">
        <f>IF(N18="Perfect!","終了です
Excelを保存して閉じて
次の課題に
取り組んでください","")</f>
        <v/>
      </c>
      <c r="N4" s="83"/>
      <c r="O4" s="83"/>
    </row>
    <row r="5" spans="1:15" ht="21.75" customHeight="1" x14ac:dyDescent="0.15">
      <c r="A5" s="64"/>
      <c r="D5" s="12"/>
      <c r="E5" s="12"/>
      <c r="G5" s="12"/>
      <c r="H5" s="12"/>
      <c r="J5" s="12"/>
      <c r="K5" s="12"/>
      <c r="M5" s="83"/>
      <c r="N5" s="83"/>
      <c r="O5" s="83"/>
    </row>
    <row r="6" spans="1:15" ht="21.75" customHeight="1" x14ac:dyDescent="0.15">
      <c r="A6" s="64"/>
      <c r="D6" s="12"/>
      <c r="E6" s="12"/>
      <c r="G6" s="12"/>
      <c r="H6" s="12"/>
      <c r="J6" s="12"/>
      <c r="K6" s="12"/>
      <c r="M6" s="83"/>
      <c r="N6" s="83"/>
      <c r="O6" s="83"/>
    </row>
    <row r="7" spans="1:15" ht="21.75" customHeight="1" x14ac:dyDescent="0.15">
      <c r="A7" s="64"/>
      <c r="D7" s="12"/>
      <c r="E7" s="12"/>
      <c r="G7" s="12"/>
      <c r="H7" s="12"/>
      <c r="J7" s="12"/>
      <c r="K7" s="12"/>
      <c r="M7" s="83"/>
      <c r="N7" s="83"/>
      <c r="O7" s="83"/>
    </row>
    <row r="8" spans="1:15" ht="21.75" customHeight="1" x14ac:dyDescent="0.15">
      <c r="A8" s="64"/>
      <c r="D8" s="12"/>
      <c r="E8" s="12"/>
      <c r="G8" s="22"/>
      <c r="H8" s="12"/>
      <c r="J8" s="12"/>
      <c r="K8" s="12"/>
      <c r="M8" s="12"/>
      <c r="N8" s="12"/>
    </row>
    <row r="9" spans="1:15" ht="21.75" customHeight="1" x14ac:dyDescent="0.15">
      <c r="A9" s="64"/>
      <c r="D9" s="12"/>
      <c r="E9" s="12"/>
      <c r="G9" s="12"/>
      <c r="H9" s="12"/>
      <c r="J9" s="12"/>
      <c r="K9" s="12"/>
      <c r="M9" s="12"/>
      <c r="N9" s="12"/>
    </row>
    <row r="10" spans="1:15" ht="21.75" customHeight="1" x14ac:dyDescent="0.15">
      <c r="A10" s="64"/>
      <c r="C10" s="12" t="s">
        <v>3</v>
      </c>
      <c r="D10" s="12"/>
      <c r="E10" s="12"/>
      <c r="G10" s="12"/>
      <c r="H10" s="12"/>
      <c r="J10" s="12"/>
      <c r="K10" s="12"/>
      <c r="M10" s="12"/>
      <c r="N10" s="12"/>
    </row>
    <row r="11" spans="1:15" ht="21.75" customHeight="1" x14ac:dyDescent="0.15">
      <c r="A11" s="64"/>
      <c r="C11" s="12" t="s">
        <v>84</v>
      </c>
      <c r="D11" s="12"/>
      <c r="E11" s="12"/>
      <c r="G11" s="12"/>
      <c r="H11" s="12"/>
      <c r="J11" s="12"/>
      <c r="K11" s="12"/>
      <c r="M11" s="12"/>
      <c r="N11" s="12"/>
    </row>
    <row r="12" spans="1:15" ht="21.75" customHeight="1" x14ac:dyDescent="0.15">
      <c r="A12" s="64"/>
      <c r="D12" s="13"/>
      <c r="E12" s="24" t="s">
        <v>42</v>
      </c>
      <c r="G12" s="13"/>
      <c r="H12" s="24" t="s">
        <v>42</v>
      </c>
      <c r="J12" s="13"/>
      <c r="K12" s="24" t="s">
        <v>42</v>
      </c>
      <c r="M12" s="13"/>
      <c r="N12" s="24" t="s">
        <v>42</v>
      </c>
    </row>
    <row r="13" spans="1:15" ht="21.75" customHeight="1" x14ac:dyDescent="0.15">
      <c r="A13" s="64"/>
      <c r="D13" s="25" t="s">
        <v>51</v>
      </c>
      <c r="E13" s="26"/>
      <c r="F13" s="56" t="str">
        <f>IF(E13=1,"○","")</f>
        <v/>
      </c>
      <c r="G13" s="25" t="s">
        <v>60</v>
      </c>
      <c r="H13" s="26"/>
      <c r="I13" s="56" t="str">
        <f>IF(H13=7,"○","")</f>
        <v/>
      </c>
      <c r="J13" s="25" t="s">
        <v>56</v>
      </c>
      <c r="K13" s="26"/>
      <c r="L13" s="56" t="str">
        <f>IF(K13=6,"○","")</f>
        <v/>
      </c>
      <c r="M13" s="25" t="s">
        <v>67</v>
      </c>
      <c r="N13" s="26"/>
      <c r="O13" s="56" t="str">
        <f>IF(N13=1,"○","")</f>
        <v/>
      </c>
    </row>
    <row r="14" spans="1:15" ht="21.75" customHeight="1" x14ac:dyDescent="0.15">
      <c r="A14" s="64"/>
      <c r="D14" s="25" t="s">
        <v>52</v>
      </c>
      <c r="E14" s="26"/>
      <c r="F14" s="56" t="str">
        <f>IF(E14=6,"○","")</f>
        <v/>
      </c>
      <c r="G14" s="25" t="s">
        <v>59</v>
      </c>
      <c r="H14" s="26"/>
      <c r="I14" s="56" t="str">
        <f>IF(H14=2,"○","")</f>
        <v/>
      </c>
      <c r="J14" s="25" t="s">
        <v>64</v>
      </c>
      <c r="K14" s="26"/>
      <c r="L14" s="56" t="str">
        <f>IF(K14=6,"○","")</f>
        <v/>
      </c>
      <c r="M14" s="25" t="s">
        <v>68</v>
      </c>
      <c r="N14" s="26"/>
      <c r="O14" s="56" t="str">
        <f>IF(N14=3,"○","")</f>
        <v/>
      </c>
    </row>
    <row r="15" spans="1:15" ht="21.75" customHeight="1" x14ac:dyDescent="0.15">
      <c r="A15" s="64"/>
      <c r="D15" s="25" t="s">
        <v>53</v>
      </c>
      <c r="E15" s="26"/>
      <c r="F15" s="56" t="str">
        <f>IF(E15=3,"○","")</f>
        <v/>
      </c>
      <c r="G15" s="25" t="s">
        <v>61</v>
      </c>
      <c r="H15" s="26"/>
      <c r="I15" s="56" t="str">
        <f>IF(H15=4,"○","")</f>
        <v/>
      </c>
      <c r="J15" s="25" t="s">
        <v>65</v>
      </c>
      <c r="K15" s="26"/>
      <c r="L15" s="56" t="str">
        <f>IF(K15=4,"○","")</f>
        <v/>
      </c>
      <c r="M15" s="25" t="s">
        <v>69</v>
      </c>
      <c r="N15" s="26"/>
      <c r="O15" s="56" t="str">
        <f>IF(N15=4,"○","")</f>
        <v/>
      </c>
    </row>
    <row r="16" spans="1:15" ht="21.75" customHeight="1" x14ac:dyDescent="0.15">
      <c r="A16" s="64"/>
      <c r="D16" s="25" t="s">
        <v>54</v>
      </c>
      <c r="E16" s="26"/>
      <c r="F16" s="56" t="str">
        <f>IF(E16=8,"○","")</f>
        <v/>
      </c>
      <c r="G16" s="25" t="s">
        <v>62</v>
      </c>
      <c r="H16" s="26"/>
      <c r="I16" s="56" t="str">
        <f>IF(H16=6,"○","")</f>
        <v/>
      </c>
      <c r="J16" s="25" t="s">
        <v>58</v>
      </c>
      <c r="K16" s="26"/>
      <c r="L16" s="56" t="str">
        <f>IF(K16=2,"○","")</f>
        <v/>
      </c>
      <c r="M16" s="25" t="s">
        <v>57</v>
      </c>
      <c r="N16" s="26"/>
      <c r="O16" s="56" t="str">
        <f>IF(N16=9,"○","")</f>
        <v/>
      </c>
    </row>
    <row r="17" spans="1:15" ht="21.75" customHeight="1" x14ac:dyDescent="0.15">
      <c r="A17" s="64"/>
      <c r="D17" s="27" t="s">
        <v>55</v>
      </c>
      <c r="E17" s="28"/>
      <c r="F17" s="56" t="str">
        <f>IF(E17=7,"○","")</f>
        <v/>
      </c>
      <c r="G17" s="27" t="s">
        <v>63</v>
      </c>
      <c r="H17" s="28"/>
      <c r="I17" s="56" t="str">
        <f>IF(H17=6,"○","")</f>
        <v/>
      </c>
      <c r="J17" s="27" t="s">
        <v>66</v>
      </c>
      <c r="K17" s="28"/>
      <c r="L17" s="56" t="str">
        <f>IF(K17=4,"○","")</f>
        <v/>
      </c>
      <c r="M17" s="27" t="s">
        <v>70</v>
      </c>
      <c r="N17" s="28"/>
      <c r="O17" s="56" t="str">
        <f>IF(N17=6,"○","")</f>
        <v/>
      </c>
    </row>
    <row r="18" spans="1:15" x14ac:dyDescent="0.15">
      <c r="A18" s="64"/>
      <c r="D18" s="12"/>
      <c r="E18" s="23">
        <f>H13</f>
        <v>0</v>
      </c>
      <c r="G18" s="12"/>
      <c r="H18" s="12"/>
      <c r="J18" s="12"/>
      <c r="K18" s="23">
        <f>N13</f>
        <v>0</v>
      </c>
      <c r="M18" s="12"/>
      <c r="N18" s="42" t="str">
        <f>IF(AND(F13="○",F14="○",F15="○",F16="○",F17="○",I13="○",I14="○",I15="○",I16="○",I17="○",L13="○",L14="○",L15="○",L16="○",L17="○",O13="○",O14="○",O15="○",O16="○",O17="○"),"Perfect!","")</f>
        <v/>
      </c>
    </row>
    <row r="19" spans="1:15" x14ac:dyDescent="0.15">
      <c r="A19" s="64"/>
      <c r="E19" s="4">
        <f>H14</f>
        <v>0</v>
      </c>
      <c r="K19" s="4">
        <f>N14</f>
        <v>0</v>
      </c>
    </row>
    <row r="20" spans="1:15" x14ac:dyDescent="0.15">
      <c r="A20" s="64"/>
      <c r="E20" s="4">
        <f>H15</f>
        <v>0</v>
      </c>
      <c r="K20" s="4">
        <f>N15</f>
        <v>0</v>
      </c>
    </row>
    <row r="21" spans="1:15" x14ac:dyDescent="0.15">
      <c r="A21" s="64"/>
      <c r="E21" s="4">
        <f>H16</f>
        <v>0</v>
      </c>
      <c r="K21" s="4">
        <f>N16</f>
        <v>0</v>
      </c>
    </row>
    <row r="22" spans="1:15" x14ac:dyDescent="0.15">
      <c r="A22" s="64"/>
      <c r="E22" s="4">
        <f>H17</f>
        <v>0</v>
      </c>
      <c r="K22" s="4">
        <f>N17</f>
        <v>0</v>
      </c>
    </row>
    <row r="23" spans="1:15" x14ac:dyDescent="0.15">
      <c r="A23" s="64"/>
      <c r="E23" s="4"/>
    </row>
    <row r="24" spans="1:15" x14ac:dyDescent="0.15">
      <c r="A24" s="64"/>
      <c r="E24" s="4"/>
    </row>
    <row r="25" spans="1:15" x14ac:dyDescent="0.15">
      <c r="E25" s="4"/>
    </row>
    <row r="26" spans="1:15" x14ac:dyDescent="0.15">
      <c r="E26" s="4"/>
    </row>
    <row r="27" spans="1:15" x14ac:dyDescent="0.15">
      <c r="E27" s="4"/>
    </row>
    <row r="28" spans="1:15" x14ac:dyDescent="0.15">
      <c r="E28" s="4"/>
    </row>
    <row r="29" spans="1:15" x14ac:dyDescent="0.15">
      <c r="E29" s="4"/>
    </row>
    <row r="30" spans="1:15" x14ac:dyDescent="0.15">
      <c r="E30" s="4"/>
    </row>
    <row r="31" spans="1:15" x14ac:dyDescent="0.15">
      <c r="E31" s="4"/>
    </row>
    <row r="32" spans="1:15" x14ac:dyDescent="0.15">
      <c r="E32" s="4"/>
    </row>
  </sheetData>
  <sheetProtection sheet="1" objects="1" scenarios="1"/>
  <mergeCells count="1">
    <mergeCell ref="M4:O7"/>
  </mergeCells>
  <phoneticPr fontId="1"/>
  <conditionalFormatting sqref="M4:O7">
    <cfRule type="expression" dxfId="0" priority="1">
      <formula>$M$4&lt;&gt;""</formula>
    </cfRule>
  </conditionalFormatting>
  <hyperlinks>
    <hyperlink ref="B1" location="'00'!A1" display="'00'!A1" xr:uid="{00000000-0004-0000-0600-000000000000}"/>
    <hyperlink ref="A1" location="'05'!A1" display="前へ" xr:uid="{00000000-0004-0000-0600-000001000000}"/>
  </hyperlinks>
  <pageMargins left="0.70866141732283472" right="0.70866141732283472" top="0.74803149606299213" bottom="0.74803149606299213" header="0.31496062992125984" footer="0.31496062992125984"/>
  <pageSetup paperSize="9" orientation="landscape" horizontalDpi="300" verticalDpi="300" r:id="rId1"/>
  <ignoredErrors>
    <ignoredError sqref="L1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39"/>
  <sheetViews>
    <sheetView topLeftCell="B4" zoomScaleNormal="100" workbookViewId="0">
      <selection activeCell="D4" sqref="D4"/>
    </sheetView>
  </sheetViews>
  <sheetFormatPr defaultColWidth="0" defaultRowHeight="30.75" zeroHeight="1" x14ac:dyDescent="0.15"/>
  <cols>
    <col min="1" max="1" width="4.42578125" style="6" hidden="1" customWidth="1"/>
    <col min="2" max="7" width="23" style="5" customWidth="1"/>
    <col min="8" max="16384" width="9.140625" style="6" hidden="1"/>
  </cols>
  <sheetData>
    <row r="1" spans="1:7" s="3" customFormat="1" ht="34.5" hidden="1" customHeight="1" x14ac:dyDescent="0.15">
      <c r="B1" s="5">
        <v>10</v>
      </c>
      <c r="C1" s="5">
        <v>0</v>
      </c>
      <c r="D1" s="5">
        <v>7</v>
      </c>
      <c r="E1" s="5">
        <v>8</v>
      </c>
      <c r="F1" s="5">
        <v>12</v>
      </c>
      <c r="G1" s="5">
        <v>5</v>
      </c>
    </row>
    <row r="2" spans="1:7" s="3" customFormat="1" ht="34.5" hidden="1" customHeight="1" x14ac:dyDescent="0.15">
      <c r="B2" s="5">
        <v>3</v>
      </c>
      <c r="C2" s="5">
        <v>-5</v>
      </c>
      <c r="D2" s="5">
        <v>-1</v>
      </c>
      <c r="E2" s="5">
        <v>0</v>
      </c>
      <c r="F2" s="5">
        <v>1</v>
      </c>
      <c r="G2" s="5">
        <v>2</v>
      </c>
    </row>
    <row r="3" spans="1:7" s="3" customFormat="1" ht="34.5" hidden="1" customHeight="1" x14ac:dyDescent="0.15">
      <c r="B3" s="5">
        <v>8</v>
      </c>
      <c r="C3" s="5">
        <v>2</v>
      </c>
      <c r="D3" s="5">
        <v>15</v>
      </c>
      <c r="E3" s="5">
        <v>11</v>
      </c>
      <c r="F3" s="5">
        <v>14</v>
      </c>
      <c r="G3" s="5">
        <v>16</v>
      </c>
    </row>
    <row r="4" spans="1:7" s="8" customFormat="1" ht="389.25" customHeight="1" x14ac:dyDescent="0.15">
      <c r="B4" s="84" t="str">
        <f>IF(COUNTIF('01'!O5:O16,"○")+COUNTIF('02'!M4:M17,"○")+COUNTIF('03'!M4:M15,"○")+COUNTIF('04'!F6:F18,"○")+COUNTIF('05'!F13:F17,"○")+COUNTIF('05'!I13:I17,"○")&gt;49,"A","")&amp;IF(COUNTIF('01'!O5:O16,"○")+COUNTIF('02'!M4:M17,"○")+COUNTIF('03'!M4:M15,"○")+COUNTIF('04'!F6:F18,"○")+COUNTIF('05'!F13:F17,"○")+COUNTIF('05'!I13:I17,"○")&gt;24,"A","")&amp;CHAR(64+MOD(COUNTIF('01'!O5:O16,"○")+COUNTIF('02'!M4:M17,"○")+COUNTIF('03'!M4:M15,"○")+COUNTIF('04'!F6:F18,"○")+COUNTIF('05'!F13:F17,"○")+COUNTIF('05'!I13:I17,"○"),25))</f>
        <v>@</v>
      </c>
      <c r="C4" s="84"/>
      <c r="D4" s="54"/>
      <c r="E4" s="54"/>
      <c r="F4" s="85"/>
      <c r="G4" s="85"/>
    </row>
    <row r="5" spans="1:7" s="3" customFormat="1" ht="34.5" hidden="1" customHeight="1" x14ac:dyDescent="0.15">
      <c r="B5" s="2"/>
      <c r="C5" s="2"/>
      <c r="D5" s="2"/>
      <c r="E5" s="2"/>
      <c r="F5" s="2"/>
      <c r="G5" s="2"/>
    </row>
    <row r="6" spans="1:7" s="3" customFormat="1" ht="34.5" hidden="1" customHeight="1" x14ac:dyDescent="0.15">
      <c r="B6" s="2"/>
      <c r="C6" s="2"/>
      <c r="D6" s="2"/>
      <c r="E6" s="2"/>
      <c r="F6" s="2"/>
      <c r="G6" s="2"/>
    </row>
    <row r="7" spans="1:7" s="3" customFormat="1" ht="34.5" hidden="1" customHeight="1" x14ac:dyDescent="0.15">
      <c r="B7" s="2"/>
      <c r="C7" s="2"/>
      <c r="D7" s="2"/>
      <c r="E7" s="2"/>
      <c r="F7" s="2"/>
      <c r="G7" s="2"/>
    </row>
    <row r="8" spans="1:7" s="3" customFormat="1" ht="34.5" hidden="1" customHeight="1" x14ac:dyDescent="0.15">
      <c r="B8" s="2"/>
      <c r="C8" s="2"/>
      <c r="D8" s="2"/>
      <c r="E8" s="2"/>
      <c r="F8" s="2"/>
      <c r="G8" s="2"/>
    </row>
    <row r="9" spans="1:7" s="3" customFormat="1" ht="34.5" hidden="1" customHeight="1" x14ac:dyDescent="0.15">
      <c r="B9" s="2"/>
      <c r="C9" s="2"/>
      <c r="D9" s="2"/>
      <c r="E9" s="2"/>
      <c r="F9" s="2"/>
      <c r="G9" s="2"/>
    </row>
    <row r="10" spans="1:7" ht="34.5" hidden="1" customHeight="1" x14ac:dyDescent="0.15"/>
    <row r="11" spans="1:7" hidden="1" x14ac:dyDescent="0.15">
      <c r="A11" s="6" t="s">
        <v>78</v>
      </c>
    </row>
    <row r="12" spans="1:7" hidden="1" x14ac:dyDescent="0.15">
      <c r="A12" s="6">
        <v>2</v>
      </c>
      <c r="B12" s="5">
        <f>IF('01'!N5=B28,1,0)*$A12</f>
        <v>0</v>
      </c>
      <c r="C12" s="5">
        <f>IF('02'!L4=C28,1,0)*$A12</f>
        <v>0</v>
      </c>
      <c r="D12" s="5">
        <f>IF('04'!E6=D28,1,0)*$A12</f>
        <v>0</v>
      </c>
      <c r="E12" s="5">
        <f>IF('05'!E13=E28,1,0)*$A12</f>
        <v>0</v>
      </c>
      <c r="F12" s="5">
        <f>IF('06'!E13=F28,1,0)*$A12</f>
        <v>0</v>
      </c>
      <c r="G12" s="5">
        <f>IF('06'!K13=G28,1,0)*$A12</f>
        <v>0</v>
      </c>
    </row>
    <row r="13" spans="1:7" hidden="1" x14ac:dyDescent="0.15">
      <c r="A13" s="6">
        <v>4</v>
      </c>
      <c r="B13" s="5">
        <f>IF('01'!N6=B29,1,0)*$A13</f>
        <v>0</v>
      </c>
      <c r="C13" s="5">
        <f>IF('02'!L5=C29,1,0)*$A13</f>
        <v>0</v>
      </c>
      <c r="D13" s="5">
        <f>IF('04'!E7=D29,1,0)*$A13</f>
        <v>0</v>
      </c>
      <c r="E13" s="5">
        <f>IF('05'!E14=E29,1,0)*$A13</f>
        <v>0</v>
      </c>
      <c r="F13" s="5">
        <f>IF('06'!E14=F29,1,0)*$A13</f>
        <v>0</v>
      </c>
      <c r="G13" s="5">
        <f>IF('06'!K14=G29,1,0)*$A13</f>
        <v>0</v>
      </c>
    </row>
    <row r="14" spans="1:7" hidden="1" x14ac:dyDescent="0.15">
      <c r="A14" s="6">
        <v>8</v>
      </c>
      <c r="B14" s="5">
        <f>IF('01'!N7=B30,1,0)*$A14</f>
        <v>0</v>
      </c>
      <c r="C14" s="5">
        <f>IF('02'!L6=C30,1,0)*$A14</f>
        <v>0</v>
      </c>
      <c r="D14" s="5">
        <f>IF('04'!E8=D30,1,0)*$A14</f>
        <v>0</v>
      </c>
      <c r="E14" s="5">
        <f>IF('05'!E15=E30,1,0)*$A14</f>
        <v>0</v>
      </c>
      <c r="F14" s="5">
        <f>IF('06'!E15=F30,1,0)*$A14</f>
        <v>0</v>
      </c>
      <c r="G14" s="5">
        <f>IF('06'!K15=G30,1,0)*$A14</f>
        <v>0</v>
      </c>
    </row>
    <row r="15" spans="1:7" hidden="1" x14ac:dyDescent="0.15">
      <c r="A15" s="6">
        <v>16</v>
      </c>
      <c r="B15" s="5">
        <f>IF('01'!N8=B31,1,0)*$A15</f>
        <v>0</v>
      </c>
      <c r="C15" s="5">
        <f>IF('02'!L7=C31,1,0)*$A15</f>
        <v>0</v>
      </c>
      <c r="D15" s="5">
        <f>IF('04'!E9=D31,1,0)*$A15</f>
        <v>0</v>
      </c>
      <c r="E15" s="5">
        <f>IF('05'!E16=E31,1,0)*$A15</f>
        <v>0</v>
      </c>
      <c r="F15" s="5">
        <f>IF('06'!E16=F31,1,0)*$A15</f>
        <v>0</v>
      </c>
      <c r="G15" s="5">
        <f>IF('06'!K16=G31,1,0)*$A15</f>
        <v>0</v>
      </c>
    </row>
    <row r="16" spans="1:7" hidden="1" x14ac:dyDescent="0.15">
      <c r="A16" s="6">
        <v>2</v>
      </c>
      <c r="B16" s="5">
        <f>IF('01'!N9=B32,1,0)*$A16</f>
        <v>0</v>
      </c>
      <c r="C16" s="5">
        <f>IF('02'!L8=C32,1,0)*$A16</f>
        <v>0</v>
      </c>
      <c r="D16" s="5">
        <f>IF('04'!E10=D32,1,0)*$A16</f>
        <v>0</v>
      </c>
      <c r="E16" s="5">
        <f>IF('05'!E17=E32,1,0)*$A16</f>
        <v>0</v>
      </c>
      <c r="F16" s="5">
        <f>IF('06'!E17=F32,1,0)*$A16</f>
        <v>0</v>
      </c>
      <c r="G16" s="5">
        <f>IF('06'!K17=G32,1,0)*$A16</f>
        <v>0</v>
      </c>
    </row>
    <row r="17" spans="1:7" hidden="1" x14ac:dyDescent="0.15">
      <c r="A17" s="6">
        <v>4</v>
      </c>
      <c r="B17" s="5">
        <f>IF('01'!N10=B33,1,0)*$A17</f>
        <v>0</v>
      </c>
      <c r="C17" s="5">
        <f>IF('02'!L9=C33,1,0)*$A17</f>
        <v>0</v>
      </c>
      <c r="D17" s="5">
        <f>IF('04'!E11=D33,1,0)*$A17</f>
        <v>0</v>
      </c>
      <c r="E17" s="5">
        <f>IF('05'!E18=E33,1,0)*$A17</f>
        <v>0</v>
      </c>
      <c r="F17" s="5">
        <f>IF('06'!H13=F33,1,0)*$A17</f>
        <v>0</v>
      </c>
      <c r="G17" s="5">
        <f>IF('06'!K18=G33,1,0)*$A17</f>
        <v>0</v>
      </c>
    </row>
    <row r="18" spans="1:7" hidden="1" x14ac:dyDescent="0.15">
      <c r="A18" s="6">
        <v>8</v>
      </c>
      <c r="B18" s="5">
        <f>IF('01'!N11=B34,1,0)*$A18</f>
        <v>0</v>
      </c>
      <c r="C18" s="5">
        <f>IF('02'!L10=C34,1,0)*$A18</f>
        <v>0</v>
      </c>
      <c r="D18" s="5">
        <f>IF('04'!E12=D34,1,0)*$A18</f>
        <v>0</v>
      </c>
      <c r="E18" s="5">
        <f>IF('05'!E19=E34,1,0)*$A18</f>
        <v>0</v>
      </c>
      <c r="F18" s="5">
        <f>IF('06'!H14=F34,1,0)*$A18</f>
        <v>0</v>
      </c>
      <c r="G18" s="5">
        <f>IF('06'!K19=G34,1,0)*$A18</f>
        <v>0</v>
      </c>
    </row>
    <row r="19" spans="1:7" hidden="1" x14ac:dyDescent="0.15">
      <c r="A19" s="6">
        <v>16</v>
      </c>
      <c r="B19" s="5">
        <f>IF('01'!N12=B35,1,0)*$A19</f>
        <v>0</v>
      </c>
      <c r="C19" s="5">
        <f>IF('02'!L11=C35,1,0)*$A19</f>
        <v>0</v>
      </c>
      <c r="D19" s="5">
        <f>IF('04'!E13=D35,1,0)*$A19</f>
        <v>0</v>
      </c>
      <c r="E19" s="5">
        <f>IF('05'!E20=E35,1,0)*$A19</f>
        <v>0</v>
      </c>
      <c r="F19" s="5">
        <f>IF('06'!H15=F35,1,0)*$A19</f>
        <v>0</v>
      </c>
      <c r="G19" s="5">
        <f>IF('06'!K20=G35,1,0)*$A19</f>
        <v>0</v>
      </c>
    </row>
    <row r="20" spans="1:7" hidden="1" x14ac:dyDescent="0.15">
      <c r="A20" s="6">
        <v>2</v>
      </c>
      <c r="B20" s="5">
        <f>IF('01'!N13=B36,1,0)*$A20</f>
        <v>0</v>
      </c>
      <c r="C20" s="5">
        <f>IF('02'!L12=C36,1,0)*$A20</f>
        <v>0</v>
      </c>
      <c r="D20" s="5">
        <f>IF('04'!E14=D36,1,0)*$A20</f>
        <v>0</v>
      </c>
      <c r="E20" s="5">
        <f>IF('05'!E21=E36,1,0)*$A20</f>
        <v>0</v>
      </c>
      <c r="F20" s="5">
        <f>IF('06'!H16=F36,1,0)*$A20</f>
        <v>0</v>
      </c>
      <c r="G20" s="5">
        <f>IF('06'!K21=G36,1,0)*$A20</f>
        <v>0</v>
      </c>
    </row>
    <row r="21" spans="1:7" hidden="1" x14ac:dyDescent="0.15">
      <c r="A21" s="6">
        <v>4</v>
      </c>
      <c r="B21" s="5">
        <f>IF('01'!N14=B37,1,0)*$A21</f>
        <v>0</v>
      </c>
      <c r="C21" s="5">
        <f>IF('02'!L13=C37,1,0)*$A21</f>
        <v>0</v>
      </c>
      <c r="D21" s="5">
        <f>IF('04'!E15=D37,1,0)*$A21</f>
        <v>0</v>
      </c>
      <c r="E21" s="5">
        <f>IF('05'!E22=E37,1,0)*$A21</f>
        <v>0</v>
      </c>
      <c r="F21" s="5">
        <f>IF('06'!H17=F37,1,0)*$A21</f>
        <v>0</v>
      </c>
      <c r="G21" s="5">
        <f>IF('06'!K22=G37,1,0)*$A21</f>
        <v>0</v>
      </c>
    </row>
    <row r="22" spans="1:7" hidden="1" x14ac:dyDescent="0.15">
      <c r="A22" s="6">
        <v>8</v>
      </c>
      <c r="B22" s="5">
        <f>IF('01'!N15=B38,1,0)*$A22</f>
        <v>0</v>
      </c>
      <c r="C22" s="5">
        <f>IF('02'!L14=C38,1,0)*$A22</f>
        <v>0</v>
      </c>
      <c r="D22" s="5">
        <f>IF('04'!E16=D38,1,0)*$A22</f>
        <v>0</v>
      </c>
    </row>
    <row r="23" spans="1:7" hidden="1" x14ac:dyDescent="0.15">
      <c r="A23" s="6">
        <v>16</v>
      </c>
      <c r="B23" s="5">
        <f>IF('01'!N16=B39,1,0)*$A23</f>
        <v>0</v>
      </c>
      <c r="C23" s="5">
        <f>IF('02'!L15=C39,1,0)*$A23</f>
        <v>0</v>
      </c>
      <c r="D23" s="5">
        <f>IF('04'!E17=D39,1,0)*$A23</f>
        <v>0</v>
      </c>
    </row>
    <row r="27" spans="1:7" hidden="1" x14ac:dyDescent="0.15">
      <c r="A27" s="6" t="s">
        <v>77</v>
      </c>
    </row>
    <row r="28" spans="1:7" hidden="1" x14ac:dyDescent="0.15">
      <c r="A28" s="6">
        <v>2</v>
      </c>
      <c r="B28" s="5">
        <v>15</v>
      </c>
      <c r="C28" s="5" t="s">
        <v>11</v>
      </c>
      <c r="D28" s="5" t="s">
        <v>13</v>
      </c>
      <c r="E28" s="5">
        <v>19</v>
      </c>
      <c r="F28" s="5">
        <v>1</v>
      </c>
      <c r="G28" s="5">
        <v>6</v>
      </c>
    </row>
    <row r="29" spans="1:7" hidden="1" x14ac:dyDescent="0.15">
      <c r="A29" s="6">
        <v>4</v>
      </c>
      <c r="B29" s="5">
        <v>30</v>
      </c>
      <c r="C29" s="7" t="s">
        <v>12</v>
      </c>
      <c r="D29" s="5" t="s">
        <v>36</v>
      </c>
      <c r="E29" s="5">
        <v>19</v>
      </c>
      <c r="F29" s="5">
        <v>6</v>
      </c>
      <c r="G29" s="5">
        <v>6</v>
      </c>
    </row>
    <row r="30" spans="1:7" hidden="1" x14ac:dyDescent="0.15">
      <c r="A30" s="6">
        <v>8</v>
      </c>
      <c r="B30" s="5">
        <v>249</v>
      </c>
      <c r="C30" s="5" t="s">
        <v>14</v>
      </c>
      <c r="D30" s="5" t="s">
        <v>17</v>
      </c>
      <c r="E30" s="5">
        <v>1</v>
      </c>
      <c r="F30" s="5">
        <v>3</v>
      </c>
      <c r="G30" s="5">
        <v>4</v>
      </c>
    </row>
    <row r="31" spans="1:7" hidden="1" x14ac:dyDescent="0.15">
      <c r="A31" s="6">
        <v>16</v>
      </c>
      <c r="B31" s="5">
        <v>13546</v>
      </c>
      <c r="C31" s="5" t="s">
        <v>20</v>
      </c>
      <c r="D31" s="5" t="s">
        <v>30</v>
      </c>
      <c r="E31" s="5">
        <v>16</v>
      </c>
      <c r="F31" s="5">
        <v>8</v>
      </c>
      <c r="G31" s="5">
        <v>2</v>
      </c>
    </row>
    <row r="32" spans="1:7" hidden="1" x14ac:dyDescent="0.15">
      <c r="A32" s="6">
        <v>32</v>
      </c>
      <c r="B32" s="5">
        <v>251</v>
      </c>
      <c r="C32" s="5" t="s">
        <v>21</v>
      </c>
      <c r="D32" s="5" t="s">
        <v>29</v>
      </c>
      <c r="E32" s="5">
        <v>15</v>
      </c>
      <c r="F32" s="5">
        <v>7</v>
      </c>
      <c r="G32" s="5">
        <v>4</v>
      </c>
    </row>
    <row r="33" spans="1:7" hidden="1" x14ac:dyDescent="0.15">
      <c r="A33" s="6">
        <v>2</v>
      </c>
      <c r="B33" s="5">
        <v>13</v>
      </c>
      <c r="C33" s="5" t="s">
        <v>22</v>
      </c>
      <c r="D33" s="5" t="s">
        <v>15</v>
      </c>
      <c r="E33" s="5">
        <v>3</v>
      </c>
      <c r="F33" s="5">
        <v>7</v>
      </c>
      <c r="G33" s="5">
        <v>1</v>
      </c>
    </row>
    <row r="34" spans="1:7" hidden="1" x14ac:dyDescent="0.15">
      <c r="A34" s="6">
        <v>4</v>
      </c>
      <c r="B34" s="5">
        <v>22</v>
      </c>
      <c r="C34" s="5" t="s">
        <v>23</v>
      </c>
      <c r="D34" s="5" t="s">
        <v>18</v>
      </c>
      <c r="E34" s="5">
        <v>2</v>
      </c>
      <c r="F34" s="5">
        <v>2</v>
      </c>
      <c r="G34" s="5">
        <v>3</v>
      </c>
    </row>
    <row r="35" spans="1:7" hidden="1" x14ac:dyDescent="0.15">
      <c r="A35" s="6">
        <v>8</v>
      </c>
      <c r="B35" s="5">
        <v>6</v>
      </c>
      <c r="C35" s="5" t="s">
        <v>24</v>
      </c>
      <c r="D35" s="5" t="s">
        <v>33</v>
      </c>
      <c r="E35" s="5">
        <v>19</v>
      </c>
      <c r="F35" s="5">
        <v>4</v>
      </c>
      <c r="G35" s="5">
        <v>4</v>
      </c>
    </row>
    <row r="36" spans="1:7" hidden="1" x14ac:dyDescent="0.15">
      <c r="A36" s="6">
        <v>16</v>
      </c>
      <c r="B36" s="5">
        <v>-3</v>
      </c>
      <c r="C36" s="5" t="s">
        <v>25</v>
      </c>
      <c r="D36" s="5" t="s">
        <v>34</v>
      </c>
      <c r="E36" s="5">
        <v>9</v>
      </c>
      <c r="F36" s="5">
        <v>6</v>
      </c>
      <c r="G36" s="5">
        <v>9</v>
      </c>
    </row>
    <row r="37" spans="1:7" hidden="1" x14ac:dyDescent="0.15">
      <c r="A37" s="6">
        <v>32</v>
      </c>
      <c r="B37" s="5">
        <v>5</v>
      </c>
      <c r="C37" s="5" t="s">
        <v>19</v>
      </c>
      <c r="D37" s="5" t="s">
        <v>31</v>
      </c>
      <c r="E37" s="5">
        <v>18</v>
      </c>
      <c r="F37" s="5">
        <v>6</v>
      </c>
      <c r="G37" s="5">
        <v>6</v>
      </c>
    </row>
    <row r="38" spans="1:7" hidden="1" x14ac:dyDescent="0.15">
      <c r="A38" s="6">
        <v>2</v>
      </c>
      <c r="B38" s="5">
        <v>14</v>
      </c>
      <c r="C38" s="5" t="s">
        <v>16</v>
      </c>
      <c r="D38" s="5" t="s">
        <v>32</v>
      </c>
    </row>
    <row r="39" spans="1:7" hidden="1" x14ac:dyDescent="0.15">
      <c r="A39" s="6">
        <v>4</v>
      </c>
      <c r="B39" s="5">
        <v>-0.246</v>
      </c>
      <c r="C39" s="5" t="s">
        <v>26</v>
      </c>
      <c r="D39" s="5" t="s">
        <v>35</v>
      </c>
    </row>
  </sheetData>
  <sheetProtection sheet="1" selectLockedCells="1" selectUnlockedCells="1"/>
  <mergeCells count="2">
    <mergeCell ref="B4:C4"/>
    <mergeCell ref="F4:G4"/>
  </mergeCells>
  <phoneticPr fontId="1"/>
  <pageMargins left="0.70866141732283472" right="0.70866141732283472" top="0.74803149606299213" bottom="0.74803149606299213"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00</vt:lpstr>
      <vt:lpstr>01</vt:lpstr>
      <vt:lpstr>02</vt:lpstr>
      <vt:lpstr>03</vt:lpstr>
      <vt:lpstr>04</vt:lpstr>
      <vt:lpstr>05</vt:lpstr>
      <vt:lpstr>06</vt:lpstr>
      <vt:lpstr>結果</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文字の入力</dc:title>
  <dc:creator>都立立川高校 情報科</dc:creator>
  <cp:lastModifiedBy>都立立川高校情報科</cp:lastModifiedBy>
  <cp:lastPrinted>2008-06-23T05:54:34Z</cp:lastPrinted>
  <dcterms:created xsi:type="dcterms:W3CDTF">2008-06-23T01:09:20Z</dcterms:created>
  <dcterms:modified xsi:type="dcterms:W3CDTF">2021-12-06T22:38:16Z</dcterms:modified>
</cp:coreProperties>
</file>