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https://tokyoeducation-my.sharepoint.com/personal/k0863019_metro_ed_jp/Documents/22J1/205/"/>
    </mc:Choice>
  </mc:AlternateContent>
  <xr:revisionPtr revIDLastSave="22" documentId="11_58EA503C5D0AFE1D36AF1BDFD51F65B77E6AA61A" xr6:coauthVersionLast="47" xr6:coauthVersionMax="47" xr10:uidLastSave="{B011824A-B6A2-47E8-A515-E553DF899C4E}"/>
  <bookViews>
    <workbookView xWindow="19080" yWindow="-120" windowWidth="29040" windowHeight="15720" tabRatio="0" xr2:uid="{00000000-000D-0000-FFFF-FFFF00000000}"/>
  </bookViews>
  <sheets>
    <sheet name="Step0" sheetId="1" r:id="rId1"/>
    <sheet name="Step1" sheetId="2" r:id="rId2"/>
    <sheet name="Step2" sheetId="4" r:id="rId3"/>
    <sheet name="Step3" sheetId="5" r:id="rId4"/>
    <sheet name="Step4" sheetId="3" r:id="rId5"/>
    <sheet name="Step5" sheetId="6" r:id="rId6"/>
    <sheet name="Step6" sheetId="7" r:id="rId7"/>
    <sheet name="Step7" sheetId="8" r:id="rId8"/>
    <sheet name="Step8" sheetId="10" r:id="rId9"/>
    <sheet name="Step9" sheetId="11" r:id="rId10"/>
    <sheet name="StepA" sheetId="9" r:id="rId11"/>
    <sheet name="StepB" sheetId="12" r:id="rId12"/>
    <sheet name="StepC"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7" l="1"/>
  <c r="B1" i="6"/>
  <c r="F25" i="9" l="1"/>
  <c r="F17" i="9"/>
  <c r="F11" i="9"/>
  <c r="B1" i="9"/>
  <c r="R11" i="7" l="1"/>
  <c r="R19" i="7"/>
  <c r="J19" i="7"/>
  <c r="J9" i="7"/>
  <c r="M13" i="7"/>
  <c r="R19" i="6"/>
  <c r="J19" i="6"/>
  <c r="R11" i="6"/>
  <c r="M13" i="6"/>
  <c r="J9" i="6"/>
  <c r="B1" i="1" l="1"/>
  <c r="T29" i="13" l="1"/>
  <c r="T28" i="13"/>
  <c r="T27" i="13"/>
  <c r="T26" i="13"/>
  <c r="T25" i="13"/>
  <c r="T24" i="13"/>
  <c r="T23" i="13"/>
  <c r="T22" i="13"/>
  <c r="K25" i="13"/>
  <c r="K26" i="13"/>
  <c r="K27" i="13"/>
  <c r="K28" i="13"/>
  <c r="K29" i="13"/>
  <c r="K22" i="13"/>
  <c r="K23" i="13"/>
  <c r="K24" i="13"/>
  <c r="A3" i="13" l="1"/>
  <c r="R47" i="13"/>
  <c r="Q47" i="13"/>
  <c r="R46" i="13"/>
  <c r="Q46" i="13"/>
  <c r="R45" i="13"/>
  <c r="Q45" i="13"/>
  <c r="R44" i="13"/>
  <c r="Q44" i="13"/>
  <c r="R43" i="13"/>
  <c r="Q43" i="13"/>
  <c r="R42" i="13"/>
  <c r="Q42" i="13"/>
  <c r="R41" i="13"/>
  <c r="Q41" i="13"/>
  <c r="R40" i="13"/>
  <c r="Q40" i="13"/>
  <c r="I41" i="13"/>
  <c r="I42" i="13"/>
  <c r="I43" i="13"/>
  <c r="I44" i="13"/>
  <c r="I45" i="13"/>
  <c r="I46" i="13"/>
  <c r="I47" i="13"/>
  <c r="I40" i="13"/>
  <c r="H41" i="13"/>
  <c r="H42" i="13"/>
  <c r="H43" i="13"/>
  <c r="H44" i="13"/>
  <c r="H45" i="13"/>
  <c r="H46" i="13"/>
  <c r="H47" i="13"/>
  <c r="H40" i="13"/>
  <c r="J42" i="13" l="1"/>
  <c r="J46" i="13"/>
  <c r="J41" i="13"/>
  <c r="J40" i="13"/>
  <c r="J45" i="13"/>
  <c r="S41" i="13"/>
  <c r="S45" i="13"/>
  <c r="J44" i="13"/>
  <c r="S42" i="13"/>
  <c r="S46" i="13"/>
  <c r="J43" i="13"/>
  <c r="S43" i="13"/>
  <c r="S47" i="13"/>
  <c r="J47" i="13"/>
  <c r="S40" i="13"/>
  <c r="S44" i="13"/>
  <c r="U52" i="13"/>
  <c r="W59" i="13" l="1"/>
  <c r="V59" i="13"/>
  <c r="U59" i="13"/>
  <c r="W58" i="13"/>
  <c r="V58" i="13"/>
  <c r="U58" i="13"/>
  <c r="W57" i="13"/>
  <c r="V57" i="13"/>
  <c r="U57" i="13"/>
  <c r="W56" i="13"/>
  <c r="V56" i="13"/>
  <c r="U56" i="13"/>
  <c r="W55" i="13"/>
  <c r="V55" i="13"/>
  <c r="U55" i="13"/>
  <c r="W54" i="13"/>
  <c r="V54" i="13"/>
  <c r="U54" i="13"/>
  <c r="W53" i="13"/>
  <c r="V53" i="13"/>
  <c r="U53" i="13"/>
  <c r="W52" i="13"/>
  <c r="V52" i="13"/>
  <c r="O52" i="13"/>
  <c r="N53" i="13"/>
  <c r="O53" i="13"/>
  <c r="N54" i="13"/>
  <c r="O54" i="13"/>
  <c r="N55" i="13"/>
  <c r="O55" i="13"/>
  <c r="N56" i="13"/>
  <c r="O56" i="13"/>
  <c r="N57" i="13"/>
  <c r="O57" i="13"/>
  <c r="N58" i="13"/>
  <c r="O58" i="13"/>
  <c r="N59" i="13"/>
  <c r="O59" i="13"/>
  <c r="M53" i="13"/>
  <c r="M54" i="13"/>
  <c r="M55" i="13"/>
  <c r="M56" i="13"/>
  <c r="M57" i="13"/>
  <c r="M58" i="13"/>
  <c r="M59" i="13"/>
  <c r="L52" i="12"/>
  <c r="L53" i="12"/>
  <c r="L54" i="12"/>
  <c r="L55" i="12"/>
  <c r="L56" i="12"/>
  <c r="L57" i="12"/>
  <c r="L58" i="12"/>
  <c r="L59" i="12"/>
  <c r="K53" i="12"/>
  <c r="K54" i="12"/>
  <c r="K55" i="12"/>
  <c r="K56" i="12"/>
  <c r="K57" i="12"/>
  <c r="K58" i="12"/>
  <c r="K59" i="12"/>
  <c r="K52" i="12"/>
  <c r="J25" i="12" l="1"/>
  <c r="J29" i="12"/>
  <c r="J27" i="12"/>
  <c r="J26" i="12"/>
  <c r="J24" i="12"/>
  <c r="J22" i="12"/>
  <c r="J23" i="12"/>
  <c r="J28" i="12"/>
  <c r="L60" i="12"/>
  <c r="O60" i="13"/>
  <c r="O28" i="11"/>
  <c r="O22" i="11"/>
  <c r="O12" i="11"/>
  <c r="O6" i="11"/>
  <c r="I28" i="11"/>
  <c r="I22" i="11"/>
  <c r="I12" i="11"/>
  <c r="I6" i="11"/>
  <c r="B1" i="11" s="1"/>
  <c r="S10" i="11"/>
  <c r="S11" i="11"/>
  <c r="M28" i="10"/>
  <c r="M22" i="10"/>
  <c r="M17" i="10"/>
  <c r="M12" i="10"/>
  <c r="M6" i="10"/>
  <c r="H28" i="10"/>
  <c r="H22" i="10"/>
  <c r="H17" i="10"/>
  <c r="H12" i="10"/>
  <c r="H6" i="10"/>
  <c r="B1" i="10" s="1"/>
  <c r="I10" i="8"/>
  <c r="I9" i="8"/>
  <c r="I8" i="8"/>
  <c r="I7" i="8"/>
  <c r="B1" i="8" l="1"/>
  <c r="B1" i="12"/>
  <c r="J8" i="8"/>
  <c r="J7" i="8"/>
  <c r="Q17" i="1"/>
  <c r="M32" i="7" l="1"/>
  <c r="M32" i="6"/>
  <c r="P30" i="3"/>
  <c r="P29" i="3"/>
  <c r="P28" i="3"/>
  <c r="P27" i="3"/>
  <c r="R4" i="5"/>
  <c r="R3" i="5"/>
  <c r="B1" i="5" s="1"/>
  <c r="R5" i="4"/>
  <c r="R4" i="4"/>
  <c r="R6" i="4"/>
  <c r="R3" i="4"/>
  <c r="B1" i="4" s="1"/>
  <c r="R6" i="2"/>
  <c r="R4" i="2"/>
  <c r="R5" i="2"/>
  <c r="R3" i="2"/>
  <c r="B1" i="2" s="1"/>
  <c r="H20" i="5"/>
  <c r="J10" i="3"/>
  <c r="J18" i="3"/>
  <c r="Q18" i="3" s="1"/>
  <c r="B1" i="3" l="1"/>
  <c r="R7" i="2"/>
  <c r="M13" i="3"/>
  <c r="Q12" i="3" s="1"/>
  <c r="P32" i="3"/>
  <c r="R7" i="4"/>
  <c r="H20" i="4"/>
  <c r="H17" i="4"/>
  <c r="K20" i="2"/>
  <c r="H17" i="2"/>
  <c r="L9" i="5"/>
  <c r="N21" i="5" s="1"/>
  <c r="E17" i="5"/>
  <c r="L9" i="4"/>
  <c r="N21" i="4" s="1"/>
  <c r="L9" i="2"/>
  <c r="N21" i="2" s="1"/>
</calcChain>
</file>

<file path=xl/sharedStrings.xml><?xml version="1.0" encoding="utf-8"?>
<sst xmlns="http://schemas.openxmlformats.org/spreadsheetml/2006/main" count="181" uniqueCount="121">
  <si>
    <t xml:space="preserve"> 
 </t>
    <phoneticPr fontId="2"/>
  </si>
  <si>
    <t>A</t>
    <phoneticPr fontId="2"/>
  </si>
  <si>
    <t>B</t>
    <phoneticPr fontId="2"/>
  </si>
  <si>
    <t>AND回路の動作を確認しよう</t>
    <rPh sb="3" eb="5">
      <t>カイロ</t>
    </rPh>
    <rPh sb="6" eb="8">
      <t>ドウサ</t>
    </rPh>
    <rPh sb="9" eb="11">
      <t>カクニン</t>
    </rPh>
    <phoneticPr fontId="2"/>
  </si>
  <si>
    <t>A</t>
    <phoneticPr fontId="2"/>
  </si>
  <si>
    <t>B</t>
    <phoneticPr fontId="2"/>
  </si>
  <si>
    <t>結果</t>
    <rPh sb="0" eb="2">
      <t>ケッカ</t>
    </rPh>
    <phoneticPr fontId="2"/>
  </si>
  <si>
    <t>A・Bに０または１を入力して、結果を確かめる</t>
    <rPh sb="10" eb="12">
      <t>ニュウリョク</t>
    </rPh>
    <rPh sb="15" eb="17">
      <t>ケッカ</t>
    </rPh>
    <rPh sb="18" eb="19">
      <t>タシ</t>
    </rPh>
    <phoneticPr fontId="2"/>
  </si>
  <si>
    <t>右の表に結果を入力する</t>
    <rPh sb="0" eb="1">
      <t>ミギ</t>
    </rPh>
    <rPh sb="2" eb="3">
      <t>ヒョウ</t>
    </rPh>
    <rPh sb="4" eb="6">
      <t>ケッカ</t>
    </rPh>
    <rPh sb="7" eb="9">
      <t>ニュウリョク</t>
    </rPh>
    <phoneticPr fontId="2"/>
  </si>
  <si>
    <t>OR回路の動作を確認しよう</t>
    <rPh sb="2" eb="4">
      <t>カイロ</t>
    </rPh>
    <rPh sb="5" eb="7">
      <t>ドウサ</t>
    </rPh>
    <rPh sb="8" eb="10">
      <t>カクニン</t>
    </rPh>
    <phoneticPr fontId="2"/>
  </si>
  <si>
    <t>A</t>
    <phoneticPr fontId="2"/>
  </si>
  <si>
    <t>B</t>
    <phoneticPr fontId="2"/>
  </si>
  <si>
    <t>S(結果)</t>
    <rPh sb="2" eb="4">
      <t>ケッカ</t>
    </rPh>
    <phoneticPr fontId="2"/>
  </si>
  <si>
    <t>C(桁上げ)</t>
    <rPh sb="2" eb="4">
      <t>ケタア</t>
    </rPh>
    <phoneticPr fontId="2"/>
  </si>
  <si>
    <t>NOT回路の動作を確認しよう</t>
    <rPh sb="3" eb="5">
      <t>カイロ</t>
    </rPh>
    <rPh sb="6" eb="8">
      <t>ドウサ</t>
    </rPh>
    <rPh sb="9" eb="11">
      <t>カクニン</t>
    </rPh>
    <phoneticPr fontId="2"/>
  </si>
  <si>
    <t>Aに０または１を入力して、結果を確かめる</t>
    <rPh sb="8" eb="10">
      <t>ニュウリョク</t>
    </rPh>
    <rPh sb="13" eb="15">
      <t>ケッカ</t>
    </rPh>
    <rPh sb="16" eb="17">
      <t>タシ</t>
    </rPh>
    <phoneticPr fontId="2"/>
  </si>
  <si>
    <t>半加算機の動作を見てみよう</t>
    <rPh sb="0" eb="1">
      <t>ハン</t>
    </rPh>
    <rPh sb="1" eb="4">
      <t>カサンキ</t>
    </rPh>
    <rPh sb="5" eb="7">
      <t>ドウサ</t>
    </rPh>
    <rPh sb="8" eb="9">
      <t>ミ</t>
    </rPh>
    <phoneticPr fontId="2"/>
  </si>
  <si>
    <t>A</t>
    <phoneticPr fontId="2"/>
  </si>
  <si>
    <t>B</t>
    <phoneticPr fontId="2"/>
  </si>
  <si>
    <t>C</t>
    <phoneticPr fontId="2"/>
  </si>
  <si>
    <t>S</t>
    <phoneticPr fontId="2"/>
  </si>
  <si>
    <t>下の表に結果を入力する</t>
    <rPh sb="0" eb="1">
      <t>シタ</t>
    </rPh>
    <rPh sb="2" eb="3">
      <t>ヒョウ</t>
    </rPh>
    <rPh sb="4" eb="6">
      <t>ケッカ</t>
    </rPh>
    <rPh sb="7" eb="9">
      <t>ニュウリョク</t>
    </rPh>
    <phoneticPr fontId="2"/>
  </si>
  <si>
    <t>半加算機の動作を確認しよう１</t>
    <rPh sb="0" eb="1">
      <t>ハン</t>
    </rPh>
    <rPh sb="1" eb="4">
      <t>カサンキ</t>
    </rPh>
    <rPh sb="5" eb="7">
      <t>ドウサ</t>
    </rPh>
    <rPh sb="8" eb="10">
      <t>カクニン</t>
    </rPh>
    <phoneticPr fontId="2"/>
  </si>
  <si>
    <t>.</t>
    <phoneticPr fontId="2"/>
  </si>
  <si>
    <t>コンピュータは、論理回路と呼ばれる素子をつなぎ合わせることで計算をおこなっている。</t>
    <rPh sb="8" eb="10">
      <t>ロンリ</t>
    </rPh>
    <rPh sb="10" eb="12">
      <t>カイロ</t>
    </rPh>
    <rPh sb="13" eb="14">
      <t>ヨ</t>
    </rPh>
    <rPh sb="17" eb="19">
      <t>ソシ</t>
    </rPh>
    <rPh sb="23" eb="24">
      <t>ア</t>
    </rPh>
    <rPh sb="30" eb="32">
      <t>ケイサン</t>
    </rPh>
    <phoneticPr fontId="2"/>
  </si>
  <si>
    <t>ここでは論理回路のうち、AND回路・OR回路・NOT回路の３つについて学ぶ。</t>
    <rPh sb="4" eb="6">
      <t>ロンリ</t>
    </rPh>
    <rPh sb="6" eb="8">
      <t>カイロ</t>
    </rPh>
    <rPh sb="15" eb="17">
      <t>カイロ</t>
    </rPh>
    <rPh sb="20" eb="22">
      <t>カイロ</t>
    </rPh>
    <rPh sb="26" eb="28">
      <t>カイロ</t>
    </rPh>
    <rPh sb="35" eb="36">
      <t>マナ</t>
    </rPh>
    <phoneticPr fontId="2"/>
  </si>
  <si>
    <t>左側から入力があると、右側から出力される</t>
    <rPh sb="0" eb="2">
      <t>ヒダリガワ</t>
    </rPh>
    <rPh sb="4" eb="6">
      <t>ニュウリョク</t>
    </rPh>
    <rPh sb="11" eb="13">
      <t>ミギガワ</t>
    </rPh>
    <rPh sb="15" eb="17">
      <t>シュツリョク</t>
    </rPh>
    <phoneticPr fontId="2"/>
  </si>
  <si>
    <t>それぞれの回路の名称を覚えよう</t>
    <rPh sb="5" eb="7">
      <t>カイロ</t>
    </rPh>
    <rPh sb="8" eb="10">
      <t>メイショウ</t>
    </rPh>
    <rPh sb="11" eb="12">
      <t>オボ</t>
    </rPh>
    <phoneticPr fontId="2"/>
  </si>
  <si>
    <t>AND回路</t>
    <rPh sb="3" eb="5">
      <t>カイロ</t>
    </rPh>
    <phoneticPr fontId="2"/>
  </si>
  <si>
    <t>OR回路</t>
    <rPh sb="2" eb="4">
      <t>カイロ</t>
    </rPh>
    <phoneticPr fontId="2"/>
  </si>
  <si>
    <t>NOT回路</t>
    <rPh sb="3" eb="5">
      <t>カイロ</t>
    </rPh>
    <phoneticPr fontId="2"/>
  </si>
  <si>
    <t>半加算機の動作を確認しよう２</t>
    <rPh sb="0" eb="1">
      <t>ハン</t>
    </rPh>
    <rPh sb="1" eb="4">
      <t>カサンキ</t>
    </rPh>
    <rPh sb="5" eb="7">
      <t>ドウサ</t>
    </rPh>
    <rPh sb="8" eb="10">
      <t>カクニン</t>
    </rPh>
    <phoneticPr fontId="2"/>
  </si>
  <si>
    <t>基本的な論理回路は　①AND回路　②OR回路　③NOT回路　の３種類</t>
    <rPh sb="0" eb="3">
      <t>キホンテキ</t>
    </rPh>
    <rPh sb="4" eb="6">
      <t>ロンリ</t>
    </rPh>
    <rPh sb="6" eb="8">
      <t>カイロ</t>
    </rPh>
    <rPh sb="14" eb="16">
      <t>カイロ</t>
    </rPh>
    <rPh sb="20" eb="22">
      <t>カイロ</t>
    </rPh>
    <rPh sb="27" eb="29">
      <t>カイロ</t>
    </rPh>
    <phoneticPr fontId="2"/>
  </si>
  <si>
    <t>AかつBが１なら　１が出力される</t>
    <rPh sb="11" eb="13">
      <t>シュツリョク</t>
    </rPh>
    <phoneticPr fontId="2"/>
  </si>
  <si>
    <t>AまたはBが１なら　１が出力される</t>
    <rPh sb="12" eb="14">
      <t>シュツリョク</t>
    </rPh>
    <phoneticPr fontId="2"/>
  </si>
  <si>
    <t>A AND B</t>
    <phoneticPr fontId="2"/>
  </si>
  <si>
    <t>A OR B</t>
    <phoneticPr fontId="2"/>
  </si>
  <si>
    <t>NOT A</t>
    <phoneticPr fontId="2"/>
  </si>
  <si>
    <t>このあとのページは</t>
    <phoneticPr fontId="2"/>
  </si>
  <si>
    <t>水色</t>
    <rPh sb="0" eb="2">
      <t>ミズイロ</t>
    </rPh>
    <phoneticPr fontId="2"/>
  </si>
  <si>
    <t>のセルに数字を入力する</t>
    <rPh sb="4" eb="6">
      <t>スウジ</t>
    </rPh>
    <rPh sb="7" eb="9">
      <t>ニュウリョク</t>
    </rPh>
    <phoneticPr fontId="2"/>
  </si>
  <si>
    <t>オレンジ</t>
    <phoneticPr fontId="2"/>
  </si>
  <si>
    <t>のセルに結果が表示される</t>
    <rPh sb="4" eb="6">
      <t>ケッカ</t>
    </rPh>
    <rPh sb="7" eb="9">
      <t>ヒョウジ</t>
    </rPh>
    <phoneticPr fontId="2"/>
  </si>
  <si>
    <t>水色のセルに正しい値を埋めると、次の指示が表示される</t>
    <rPh sb="0" eb="2">
      <t>ミズイロ</t>
    </rPh>
    <rPh sb="6" eb="7">
      <t>タダ</t>
    </rPh>
    <rPh sb="9" eb="10">
      <t>アタイ</t>
    </rPh>
    <rPh sb="11" eb="12">
      <t>ウ</t>
    </rPh>
    <rPh sb="16" eb="17">
      <t>ツギ</t>
    </rPh>
    <rPh sb="18" eb="20">
      <t>シジ</t>
    </rPh>
    <rPh sb="21" eb="23">
      <t>ヒョウジ</t>
    </rPh>
    <phoneticPr fontId="2"/>
  </si>
  <si>
    <t>それでは、左のセルに１を入力してみよう</t>
    <rPh sb="5" eb="6">
      <t>ヒダリ</t>
    </rPh>
    <rPh sb="12" eb="14">
      <t>ニュウリョク</t>
    </rPh>
    <phoneticPr fontId="2"/>
  </si>
  <si>
    <t>０＋０</t>
    <phoneticPr fontId="2"/>
  </si>
  <si>
    <t>０＋１</t>
    <phoneticPr fontId="2"/>
  </si>
  <si>
    <t>１＋０</t>
    <phoneticPr fontId="2"/>
  </si>
  <si>
    <t>１＋１</t>
    <phoneticPr fontId="2"/>
  </si>
  <si>
    <t>意味</t>
    <rPh sb="0" eb="2">
      <t>イミ</t>
    </rPh>
    <phoneticPr fontId="2"/>
  </si>
  <si>
    <t>A・Bの値にあわせて水色セルに０または１を入力して、正しい結果になるようにする</t>
    <rPh sb="4" eb="5">
      <t>アタイ</t>
    </rPh>
    <rPh sb="10" eb="12">
      <t>ミズイロ</t>
    </rPh>
    <rPh sb="21" eb="23">
      <t>ニュウリョク</t>
    </rPh>
    <rPh sb="26" eb="27">
      <t>タダ</t>
    </rPh>
    <rPh sb="29" eb="31">
      <t>ケッカ</t>
    </rPh>
    <phoneticPr fontId="2"/>
  </si>
  <si>
    <t>A・Bの値にあわせて水色のセルに０または１を入力して、正しい結果になるようにする</t>
    <rPh sb="4" eb="5">
      <t>アタイ</t>
    </rPh>
    <rPh sb="10" eb="12">
      <t>ミズイロ</t>
    </rPh>
    <rPh sb="22" eb="24">
      <t>ニュウリョク</t>
    </rPh>
    <rPh sb="27" eb="28">
      <t>タダ</t>
    </rPh>
    <rPh sb="30" eb="32">
      <t>ケッカ</t>
    </rPh>
    <phoneticPr fontId="2"/>
  </si>
  <si>
    <t>それぞれの論理回路について、出力がどうなるか水色のセルに入力せよ</t>
    <rPh sb="5" eb="7">
      <t>ロンリ</t>
    </rPh>
    <rPh sb="7" eb="9">
      <t>カイロ</t>
    </rPh>
    <rPh sb="14" eb="16">
      <t>シュツリョク</t>
    </rPh>
    <rPh sb="22" eb="24">
      <t>ミズイロ</t>
    </rPh>
    <rPh sb="28" eb="30">
      <t>ニュウリョク</t>
    </rPh>
    <phoneticPr fontId="2"/>
  </si>
  <si>
    <t xml:space="preserve"> </t>
    <phoneticPr fontId="2"/>
  </si>
  <si>
    <t>Step4で作った半加算機の真理値表</t>
    <rPh sb="6" eb="7">
      <t>ツク</t>
    </rPh>
    <rPh sb="9" eb="10">
      <t>ハン</t>
    </rPh>
    <rPh sb="10" eb="13">
      <t>カサンキ</t>
    </rPh>
    <rPh sb="14" eb="17">
      <t>シンリチ</t>
    </rPh>
    <rPh sb="17" eb="18">
      <t>ヒョウ</t>
    </rPh>
    <phoneticPr fontId="2"/>
  </si>
  <si>
    <t>選択してください</t>
    <rPh sb="0" eb="2">
      <t>センタク</t>
    </rPh>
    <phoneticPr fontId="2"/>
  </si>
  <si>
    <t>（[1]キーを押してから[Enter]キーを押す）</t>
    <rPh sb="7" eb="8">
      <t>オ</t>
    </rPh>
    <rPh sb="22" eb="23">
      <t>オ</t>
    </rPh>
    <phoneticPr fontId="2"/>
  </si>
  <si>
    <t>左側の入力に対し右から出力される</t>
    <rPh sb="0" eb="2">
      <t>ヒダリガワ</t>
    </rPh>
    <rPh sb="3" eb="5">
      <t>ニュウリョク</t>
    </rPh>
    <rPh sb="6" eb="7">
      <t>タイ</t>
    </rPh>
    <rPh sb="8" eb="9">
      <t>ミギ</t>
    </rPh>
    <rPh sb="11" eb="13">
      <t>シュツリョク</t>
    </rPh>
    <phoneticPr fontId="2"/>
  </si>
  <si>
    <t>半加算機は繰り上がりが処理できないため、繰り上がりができる加算機を考える</t>
    <rPh sb="0" eb="1">
      <t>ハン</t>
    </rPh>
    <rPh sb="1" eb="4">
      <t>カサンキ</t>
    </rPh>
    <rPh sb="5" eb="6">
      <t>ク</t>
    </rPh>
    <rPh sb="7" eb="8">
      <t>ア</t>
    </rPh>
    <rPh sb="11" eb="13">
      <t>ショリ</t>
    </rPh>
    <rPh sb="20" eb="21">
      <t>ク</t>
    </rPh>
    <rPh sb="22" eb="23">
      <t>ア</t>
    </rPh>
    <rPh sb="29" eb="32">
      <t>カサンキ</t>
    </rPh>
    <rPh sb="33" eb="34">
      <t>カンガ</t>
    </rPh>
    <phoneticPr fontId="2"/>
  </si>
  <si>
    <t>A</t>
    <phoneticPr fontId="2"/>
  </si>
  <si>
    <t>B</t>
    <phoneticPr fontId="2"/>
  </si>
  <si>
    <t>X</t>
    <phoneticPr fontId="2"/>
  </si>
  <si>
    <t>C</t>
    <phoneticPr fontId="2"/>
  </si>
  <si>
    <t>S</t>
    <phoneticPr fontId="2"/>
  </si>
  <si>
    <t>これを全加算機といい、2個の半加算機とORを利用し、以下のようになっている</t>
    <rPh sb="3" eb="4">
      <t>ゼン</t>
    </rPh>
    <rPh sb="4" eb="7">
      <t>カサンキ</t>
    </rPh>
    <rPh sb="12" eb="13">
      <t>コ</t>
    </rPh>
    <rPh sb="14" eb="15">
      <t>ハン</t>
    </rPh>
    <rPh sb="15" eb="18">
      <t>カサンキ</t>
    </rPh>
    <rPh sb="22" eb="24">
      <t>リヨウ</t>
    </rPh>
    <rPh sb="26" eb="28">
      <t>イカ</t>
    </rPh>
    <phoneticPr fontId="2"/>
  </si>
  <si>
    <t>以下の真理値表を埋めよ</t>
    <rPh sb="0" eb="2">
      <t>イカ</t>
    </rPh>
    <rPh sb="3" eb="6">
      <t>シンリチ</t>
    </rPh>
    <rPh sb="6" eb="7">
      <t>ヒョウ</t>
    </rPh>
    <rPh sb="8" eb="9">
      <t>ウ</t>
    </rPh>
    <phoneticPr fontId="2"/>
  </si>
  <si>
    <t>半加算機と全加算器を組み合わせると２ケタの２進法の計算が可能になる</t>
    <rPh sb="0" eb="1">
      <t>ハン</t>
    </rPh>
    <rPh sb="1" eb="4">
      <t>カサンキ</t>
    </rPh>
    <rPh sb="5" eb="9">
      <t>ゼンカサンキ</t>
    </rPh>
    <rPh sb="10" eb="11">
      <t>ク</t>
    </rPh>
    <rPh sb="12" eb="13">
      <t>ア</t>
    </rPh>
    <rPh sb="22" eb="24">
      <t>シンホウ</t>
    </rPh>
    <rPh sb="25" eb="27">
      <t>ケイサン</t>
    </rPh>
    <rPh sb="28" eb="30">
      <t>カノウ</t>
    </rPh>
    <phoneticPr fontId="2"/>
  </si>
  <si>
    <t>A2</t>
    <phoneticPr fontId="2"/>
  </si>
  <si>
    <t xml:space="preserve">
</t>
    <phoneticPr fontId="2"/>
  </si>
  <si>
    <t>回答方法：[選択してください]をクリックし右の▼をクリックし回答を選択する</t>
    <rPh sb="0" eb="2">
      <t>カイトウ</t>
    </rPh>
    <rPh sb="2" eb="4">
      <t>ホウホウ</t>
    </rPh>
    <rPh sb="6" eb="8">
      <t>センタク</t>
    </rPh>
    <rPh sb="21" eb="22">
      <t>ミギ</t>
    </rPh>
    <rPh sb="30" eb="32">
      <t>カイトウ</t>
    </rPh>
    <rPh sb="33" eb="35">
      <t>センタク</t>
    </rPh>
    <phoneticPr fontId="2"/>
  </si>
  <si>
    <t>Aが</t>
  </si>
  <si>
    <t>選択してください</t>
    <rPh sb="0" eb="2">
      <t>センタク</t>
    </rPh>
    <phoneticPr fontId="2"/>
  </si>
  <si>
    <t>０なら１が出力される</t>
    <rPh sb="5" eb="7">
      <t>シュツリョク</t>
    </rPh>
    <phoneticPr fontId="2"/>
  </si>
  <si>
    <t>０なら０が出力される</t>
    <rPh sb="5" eb="7">
      <t>シュツリョク</t>
    </rPh>
    <phoneticPr fontId="2"/>
  </si>
  <si>
    <t>2進法2桁の数A2A1とB2B1を加算するとS2S1と繰り上がりCが出力される</t>
    <rPh sb="1" eb="3">
      <t>シンホウ</t>
    </rPh>
    <rPh sb="4" eb="5">
      <t>ケタ</t>
    </rPh>
    <rPh sb="6" eb="7">
      <t>スウ</t>
    </rPh>
    <rPh sb="17" eb="19">
      <t>カサン</t>
    </rPh>
    <rPh sb="27" eb="28">
      <t>ク</t>
    </rPh>
    <rPh sb="29" eb="30">
      <t>ア</t>
    </rPh>
    <rPh sb="34" eb="36">
      <t>シュツリョク</t>
    </rPh>
    <phoneticPr fontId="2"/>
  </si>
  <si>
    <t>A1</t>
    <phoneticPr fontId="2"/>
  </si>
  <si>
    <t>B2</t>
    <phoneticPr fontId="2"/>
  </si>
  <si>
    <t>B1</t>
    <phoneticPr fontId="2"/>
  </si>
  <si>
    <t>S2</t>
    <phoneticPr fontId="2"/>
  </si>
  <si>
    <t>S1</t>
    <phoneticPr fontId="2"/>
  </si>
  <si>
    <t>A1</t>
    <phoneticPr fontId="2"/>
  </si>
  <si>
    <t>B2</t>
    <phoneticPr fontId="2"/>
  </si>
  <si>
    <t>B1</t>
    <phoneticPr fontId="2"/>
  </si>
  <si>
    <t>S1</t>
    <phoneticPr fontId="2"/>
  </si>
  <si>
    <t>Step0　論理回路</t>
    <rPh sb="6" eb="8">
      <t>ロンリ</t>
    </rPh>
    <rPh sb="8" eb="10">
      <t>カイロ</t>
    </rPh>
    <phoneticPr fontId="2"/>
  </si>
  <si>
    <t>左上に[次へ]ボタンが表示されたらクリックして進む</t>
    <rPh sb="0" eb="2">
      <t>ヒダリウエ</t>
    </rPh>
    <rPh sb="4" eb="5">
      <t>ツギ</t>
    </rPh>
    <rPh sb="11" eb="13">
      <t>ヒョウジ</t>
    </rPh>
    <rPh sb="23" eb="24">
      <t>スス</t>
    </rPh>
    <phoneticPr fontId="2"/>
  </si>
  <si>
    <t>前へ</t>
    <rPh sb="0" eb="1">
      <t>マエ</t>
    </rPh>
    <phoneticPr fontId="2"/>
  </si>
  <si>
    <t>Step1　AND回路</t>
    <rPh sb="9" eb="11">
      <t>カイロ</t>
    </rPh>
    <phoneticPr fontId="2"/>
  </si>
  <si>
    <t>Step2　OR</t>
    <phoneticPr fontId="2"/>
  </si>
  <si>
    <t>Step3　NOT</t>
    <phoneticPr fontId="2"/>
  </si>
  <si>
    <t>Step4 半加算機</t>
    <rPh sb="6" eb="7">
      <t>ハン</t>
    </rPh>
    <rPh sb="7" eb="10">
      <t>カサンキ</t>
    </rPh>
    <phoneticPr fontId="2"/>
  </si>
  <si>
    <t>Step5 半加算機</t>
    <rPh sb="6" eb="7">
      <t>ハン</t>
    </rPh>
    <rPh sb="7" eb="10">
      <t>カサンキ</t>
    </rPh>
    <phoneticPr fontId="2"/>
  </si>
  <si>
    <t>Step6　半加算機</t>
    <rPh sb="6" eb="7">
      <t>ハン</t>
    </rPh>
    <rPh sb="7" eb="10">
      <t>カサンキ</t>
    </rPh>
    <phoneticPr fontId="2"/>
  </si>
  <si>
    <t>Step7　半加算器と２進法</t>
    <rPh sb="6" eb="7">
      <t>ハン</t>
    </rPh>
    <rPh sb="7" eb="10">
      <t>カサンキ</t>
    </rPh>
    <rPh sb="12" eb="14">
      <t>シンホウ</t>
    </rPh>
    <phoneticPr fontId="2"/>
  </si>
  <si>
    <t>Step8　論理回路　練習問題 1</t>
    <rPh sb="6" eb="8">
      <t>ロンリ</t>
    </rPh>
    <rPh sb="8" eb="10">
      <t>カイロ</t>
    </rPh>
    <rPh sb="11" eb="13">
      <t>レンシュウ</t>
    </rPh>
    <rPh sb="13" eb="15">
      <t>モンダイ</t>
    </rPh>
    <phoneticPr fontId="2"/>
  </si>
  <si>
    <t>Step9　論理回路　練習問題　2</t>
    <rPh sb="6" eb="8">
      <t>ロンリ</t>
    </rPh>
    <rPh sb="8" eb="10">
      <t>カイロ</t>
    </rPh>
    <rPh sb="11" eb="13">
      <t>レンシュウ</t>
    </rPh>
    <rPh sb="13" eb="15">
      <t>モンダイ</t>
    </rPh>
    <phoneticPr fontId="2"/>
  </si>
  <si>
    <t>Aが１なら０が出力される</t>
    <phoneticPr fontId="2"/>
  </si>
  <si>
    <t>AかつBが１なら　０が出力される</t>
    <rPh sb="11" eb="13">
      <t>シュツリョク</t>
    </rPh>
    <phoneticPr fontId="2"/>
  </si>
  <si>
    <t>AまたはBが１なら　０が出力される</t>
    <rPh sb="12" eb="14">
      <t>シュツリョク</t>
    </rPh>
    <phoneticPr fontId="2"/>
  </si>
  <si>
    <t>StepA　論理回路　まとめ</t>
    <rPh sb="6" eb="8">
      <t>ロンリ</t>
    </rPh>
    <rPh sb="8" eb="10">
      <t>カイロ</t>
    </rPh>
    <phoneticPr fontId="2"/>
  </si>
  <si>
    <t>StepB　【発展】論理回路　全加算機</t>
    <rPh sb="7" eb="9">
      <t>ハッテン</t>
    </rPh>
    <rPh sb="10" eb="12">
      <t>ロンリ</t>
    </rPh>
    <rPh sb="12" eb="14">
      <t>カイロ</t>
    </rPh>
    <rPh sb="15" eb="16">
      <t>ゼン</t>
    </rPh>
    <rPh sb="16" eb="19">
      <t>カサンキ</t>
    </rPh>
    <phoneticPr fontId="2"/>
  </si>
  <si>
    <t>StepC　【発展】論理回路　全加算機</t>
    <rPh sb="7" eb="9">
      <t>ハッテン</t>
    </rPh>
    <rPh sb="10" eb="12">
      <t>ロンリ</t>
    </rPh>
    <rPh sb="12" eb="14">
      <t>カイロ</t>
    </rPh>
    <rPh sb="15" eb="16">
      <t>ゼン</t>
    </rPh>
    <rPh sb="16" eb="19">
      <t>カサンキ</t>
    </rPh>
    <phoneticPr fontId="2"/>
  </si>
  <si>
    <t>00+00</t>
    <phoneticPr fontId="2"/>
  </si>
  <si>
    <t>00+01</t>
  </si>
  <si>
    <t>00+10</t>
    <phoneticPr fontId="2"/>
  </si>
  <si>
    <t>00+11</t>
    <phoneticPr fontId="2"/>
  </si>
  <si>
    <t>01+00</t>
    <phoneticPr fontId="2"/>
  </si>
  <si>
    <t>01+01</t>
    <phoneticPr fontId="2"/>
  </si>
  <si>
    <t>01+10</t>
    <phoneticPr fontId="2"/>
  </si>
  <si>
    <t>01+11</t>
    <phoneticPr fontId="2"/>
  </si>
  <si>
    <t>10+00</t>
    <phoneticPr fontId="2"/>
  </si>
  <si>
    <t>10+01</t>
  </si>
  <si>
    <t>10+10</t>
    <phoneticPr fontId="2"/>
  </si>
  <si>
    <t>10+11</t>
    <phoneticPr fontId="2"/>
  </si>
  <si>
    <t>11+00</t>
    <phoneticPr fontId="2"/>
  </si>
  <si>
    <t>11+01</t>
    <phoneticPr fontId="2"/>
  </si>
  <si>
    <t>11+10</t>
    <phoneticPr fontId="2"/>
  </si>
  <si>
    <t>11+11</t>
    <phoneticPr fontId="2"/>
  </si>
  <si>
    <t>教科書67ページ</t>
    <rPh sb="0" eb="3">
      <t>キョウカショ</t>
    </rPh>
    <phoneticPr fontId="2"/>
  </si>
  <si>
    <t>２進法１桁同士の足し算の表を作る</t>
    <rPh sb="1" eb="3">
      <t>シンホウ</t>
    </rPh>
    <rPh sb="5" eb="7">
      <t>ドウシ</t>
    </rPh>
    <rPh sb="8" eb="9">
      <t>タ</t>
    </rPh>
    <rPh sb="10" eb="11">
      <t>ザン</t>
    </rPh>
    <rPh sb="12" eb="13">
      <t>ヒョウ</t>
    </rPh>
    <rPh sb="14" eb="15">
      <t>ツク</t>
    </rPh>
    <phoneticPr fontId="2"/>
  </si>
  <si>
    <t>A+B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</si>
</sst>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28"/>
      <color theme="1"/>
      <name val="ＭＳ ゴシック"/>
      <family val="3"/>
      <charset val="128"/>
    </font>
    <font>
      <sz val="18"/>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u/>
      <sz val="1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2"/>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sz val="18"/>
      <color theme="0"/>
      <name val="ＭＳ Ｐゴシック"/>
      <family val="2"/>
      <charset val="128"/>
      <scheme val="minor"/>
    </font>
    <font>
      <sz val="16"/>
      <name val="ＭＳ Ｐゴシック"/>
      <family val="3"/>
      <charset val="128"/>
      <scheme val="minor"/>
    </font>
    <font>
      <sz val="18"/>
      <name val="ＭＳ Ｐゴシック"/>
      <family val="2"/>
      <charset val="128"/>
      <scheme val="minor"/>
    </font>
    <font>
      <sz val="1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sz val="20"/>
      <color theme="0"/>
      <name val="ＭＳ Ｐゴシック"/>
      <family val="2"/>
      <charset val="128"/>
      <scheme val="minor"/>
    </font>
    <font>
      <b/>
      <sz val="11"/>
      <color theme="0"/>
      <name val="ＭＳ Ｐゴシック"/>
      <family val="3"/>
      <charset val="128"/>
      <scheme val="minor"/>
    </font>
  </fonts>
  <fills count="19">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C00CC"/>
        <bgColor indexed="64"/>
      </patternFill>
    </fill>
    <fill>
      <patternFill patternType="solid">
        <fgColor rgb="FFCC0066"/>
        <bgColor indexed="64"/>
      </patternFill>
    </fill>
    <fill>
      <patternFill patternType="solid">
        <fgColor rgb="FFFF0000"/>
        <bgColor indexed="64"/>
      </patternFill>
    </fill>
    <fill>
      <patternFill patternType="solid">
        <fgColor rgb="FFCC6600"/>
        <bgColor indexed="64"/>
      </patternFill>
    </fill>
    <fill>
      <patternFill patternType="solid">
        <fgColor rgb="FFCC9900"/>
        <bgColor indexed="64"/>
      </patternFill>
    </fill>
    <fill>
      <patternFill patternType="solid">
        <fgColor rgb="FF99CC00"/>
        <bgColor indexed="64"/>
      </patternFill>
    </fill>
    <fill>
      <patternFill patternType="solid">
        <fgColor rgb="FF009900"/>
        <bgColor indexed="64"/>
      </patternFill>
    </fill>
    <fill>
      <patternFill patternType="solid">
        <fgColor rgb="FF00CC00"/>
        <bgColor indexed="64"/>
      </patternFill>
    </fill>
    <fill>
      <patternFill patternType="solid">
        <fgColor rgb="FF00CC99"/>
        <bgColor indexed="64"/>
      </patternFill>
    </fill>
    <fill>
      <patternFill patternType="solid">
        <fgColor rgb="FF006699"/>
        <bgColor indexed="64"/>
      </patternFill>
    </fill>
    <fill>
      <patternFill patternType="solid">
        <fgColor rgb="FF0066CC"/>
        <bgColor indexed="64"/>
      </patternFill>
    </fill>
    <fill>
      <patternFill patternType="solid">
        <fgColor rgb="FF0000FF"/>
        <bgColor indexed="64"/>
      </patternFill>
    </fill>
    <fill>
      <patternFill patternType="solid">
        <fgColor rgb="FFA5A5A5"/>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28">
    <xf numFmtId="0" fontId="0" fillId="0" borderId="0" xfId="0">
      <alignment vertical="center"/>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4" fillId="0" borderId="0" xfId="0" applyFont="1" applyProtection="1">
      <alignment vertical="center"/>
    </xf>
    <xf numFmtId="0" fontId="0" fillId="0" borderId="0" xfId="0" applyProtection="1">
      <alignment vertical="center"/>
    </xf>
    <xf numFmtId="0" fontId="0" fillId="0" borderId="0" xfId="0" applyFill="1" applyProtection="1">
      <alignment vertical="center"/>
    </xf>
    <xf numFmtId="0" fontId="0" fillId="0" borderId="0" xfId="0" applyFill="1" applyAlignment="1" applyProtection="1">
      <alignment vertical="center"/>
    </xf>
    <xf numFmtId="0" fontId="3" fillId="0" borderId="0" xfId="0" applyFont="1" applyProtection="1">
      <alignment vertical="center"/>
    </xf>
    <xf numFmtId="0" fontId="1" fillId="0" borderId="0" xfId="0" applyFont="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1" fillId="0" borderId="0" xfId="0" applyFont="1" applyFill="1" applyProtection="1">
      <alignment vertical="center"/>
    </xf>
    <xf numFmtId="0" fontId="5" fillId="0" borderId="0" xfId="0" applyFont="1" applyAlignment="1" applyProtection="1">
      <alignment vertical="center" wrapText="1"/>
    </xf>
    <xf numFmtId="0" fontId="0" fillId="0" borderId="0" xfId="0" applyFill="1" applyAlignment="1" applyProtection="1">
      <alignment vertical="top"/>
    </xf>
    <xf numFmtId="0" fontId="6" fillId="0" borderId="0" xfId="0" applyFont="1" applyAlignment="1" applyProtection="1">
      <alignment horizontal="right" vertical="center"/>
    </xf>
    <xf numFmtId="0" fontId="0" fillId="0" borderId="0" xfId="0" applyAlignment="1" applyProtection="1"/>
    <xf numFmtId="0" fontId="4" fillId="0" borderId="0" xfId="0" applyFont="1" applyAlignment="1" applyProtection="1">
      <alignment vertical="center"/>
    </xf>
    <xf numFmtId="0" fontId="0" fillId="0" borderId="0" xfId="1" applyFont="1" applyFill="1" applyBorder="1" applyAlignment="1" applyProtection="1">
      <alignment vertical="center" wrapText="1"/>
    </xf>
    <xf numFmtId="0" fontId="0" fillId="2" borderId="1" xfId="0" applyFill="1" applyBorder="1" applyProtection="1">
      <alignment vertical="center"/>
      <protection locked="0"/>
    </xf>
    <xf numFmtId="0" fontId="13" fillId="0" borderId="0" xfId="0" applyFont="1" applyProtection="1">
      <alignment vertical="center"/>
    </xf>
    <xf numFmtId="0" fontId="14" fillId="0" borderId="0" xfId="0" applyFont="1" applyProtection="1">
      <alignment vertical="center"/>
    </xf>
    <xf numFmtId="0" fontId="15" fillId="0" borderId="0" xfId="0" applyFont="1" applyProtection="1">
      <alignment vertical="center"/>
    </xf>
    <xf numFmtId="0" fontId="13" fillId="2" borderId="0" xfId="0" applyFont="1" applyFill="1" applyProtection="1">
      <alignment vertical="center"/>
      <protection locked="0"/>
    </xf>
    <xf numFmtId="0" fontId="3" fillId="0" borderId="1" xfId="0" applyFont="1" applyBorder="1" applyAlignment="1" applyProtection="1">
      <alignment horizontal="center" vertical="center"/>
    </xf>
    <xf numFmtId="0" fontId="13" fillId="2" borderId="1" xfId="0" applyFont="1" applyFill="1" applyBorder="1" applyAlignment="1" applyProtection="1">
      <alignment horizontal="center" vertical="center"/>
      <protection locked="0"/>
    </xf>
    <xf numFmtId="0" fontId="14" fillId="0" borderId="1" xfId="0" applyFont="1" applyBorder="1" applyAlignment="1" applyProtection="1">
      <alignment horizontal="center" vertical="center"/>
    </xf>
    <xf numFmtId="0" fontId="15" fillId="2" borderId="1"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0" borderId="0" xfId="0" quotePrefix="1" applyFont="1" applyAlignment="1" applyProtection="1">
      <alignment horizontal="center" vertical="center"/>
    </xf>
    <xf numFmtId="0" fontId="13" fillId="0" borderId="0" xfId="0" applyFont="1" applyAlignment="1" applyProtection="1">
      <alignment horizontal="center" vertical="center"/>
    </xf>
    <xf numFmtId="0" fontId="4" fillId="2" borderId="0" xfId="0" applyFont="1" applyFill="1" applyProtection="1">
      <alignment vertical="center"/>
      <protection locked="0"/>
    </xf>
    <xf numFmtId="0" fontId="11" fillId="0" borderId="0" xfId="0" applyFont="1" applyProtection="1">
      <alignment vertical="center"/>
    </xf>
    <xf numFmtId="0" fontId="16" fillId="0" borderId="0" xfId="0" applyFont="1" applyProtection="1">
      <alignment vertical="center"/>
    </xf>
    <xf numFmtId="0" fontId="15" fillId="2" borderId="1" xfId="0" applyFont="1" applyFill="1" applyBorder="1" applyProtection="1">
      <alignment vertical="center"/>
      <protection locked="0"/>
    </xf>
    <xf numFmtId="0" fontId="15" fillId="0" borderId="1" xfId="0" applyFont="1" applyBorder="1" applyAlignment="1" applyProtection="1">
      <alignment horizontal="center" vertical="center"/>
    </xf>
    <xf numFmtId="0" fontId="18" fillId="6" borderId="0" xfId="0" applyFont="1" applyFill="1" applyProtection="1">
      <alignment vertical="center"/>
    </xf>
    <xf numFmtId="0" fontId="18" fillId="8" borderId="0" xfId="0" applyFont="1" applyFill="1" applyProtection="1">
      <alignment vertical="center"/>
    </xf>
    <xf numFmtId="0" fontId="18" fillId="8" borderId="0" xfId="0" applyFont="1" applyFill="1" applyAlignment="1" applyProtection="1">
      <alignment vertical="center" wrapText="1"/>
    </xf>
    <xf numFmtId="0" fontId="18" fillId="8" borderId="0" xfId="0" applyFont="1" applyFill="1" applyAlignment="1" applyProtection="1">
      <alignment vertical="top" wrapText="1"/>
    </xf>
    <xf numFmtId="0" fontId="20" fillId="2" borderId="1" xfId="0" applyFont="1" applyFill="1" applyBorder="1" applyAlignment="1" applyProtection="1">
      <alignment horizontal="center" vertical="center"/>
      <protection locked="0"/>
    </xf>
    <xf numFmtId="0" fontId="18" fillId="7" borderId="0" xfId="0" applyFont="1" applyFill="1" applyProtection="1">
      <alignment vertical="center"/>
    </xf>
    <xf numFmtId="0" fontId="18" fillId="7" borderId="0" xfId="0" applyFont="1" applyFill="1" applyAlignment="1" applyProtection="1">
      <alignment vertical="center" wrapText="1"/>
    </xf>
    <xf numFmtId="0" fontId="18" fillId="7" borderId="0" xfId="0" applyFont="1" applyFill="1" applyAlignment="1" applyProtection="1">
      <alignment vertical="top" wrapText="1"/>
    </xf>
    <xf numFmtId="0" fontId="18" fillId="9" borderId="0" xfId="0" applyFont="1" applyFill="1" applyProtection="1">
      <alignment vertical="center"/>
    </xf>
    <xf numFmtId="0" fontId="18" fillId="9" borderId="0" xfId="0" applyFont="1" applyFill="1" applyAlignment="1" applyProtection="1">
      <alignment vertical="center" wrapText="1"/>
    </xf>
    <xf numFmtId="0" fontId="18" fillId="9" borderId="0" xfId="0" applyFont="1" applyFill="1" applyAlignment="1" applyProtection="1">
      <alignment vertical="top" wrapText="1"/>
    </xf>
    <xf numFmtId="0" fontId="18" fillId="9" borderId="0" xfId="0" applyFont="1" applyFill="1" applyBorder="1" applyProtection="1">
      <alignment vertical="center"/>
    </xf>
    <xf numFmtId="0" fontId="21" fillId="10" borderId="0" xfId="0" applyFont="1" applyFill="1" applyProtection="1">
      <alignment vertical="center"/>
    </xf>
    <xf numFmtId="0" fontId="22" fillId="10" borderId="0" xfId="0" applyFont="1" applyFill="1" applyProtection="1">
      <alignment vertical="center"/>
    </xf>
    <xf numFmtId="0" fontId="4" fillId="11" borderId="0" xfId="0" applyFont="1" applyFill="1" applyProtection="1">
      <alignment vertical="center"/>
    </xf>
    <xf numFmtId="0" fontId="0" fillId="11" borderId="0" xfId="0" applyFill="1" applyProtection="1">
      <alignment vertical="center"/>
    </xf>
    <xf numFmtId="0" fontId="4" fillId="12" borderId="0" xfId="0" applyFont="1" applyFill="1" applyProtection="1">
      <alignment vertical="center"/>
    </xf>
    <xf numFmtId="0" fontId="0" fillId="12" borderId="0" xfId="0" applyFill="1" applyProtection="1">
      <alignment vertical="center"/>
    </xf>
    <xf numFmtId="0" fontId="21" fillId="12" borderId="0" xfId="0" applyFont="1" applyFill="1" applyProtection="1">
      <alignment vertical="center"/>
    </xf>
    <xf numFmtId="0" fontId="22" fillId="12" borderId="0" xfId="0" applyFont="1" applyFill="1" applyProtection="1">
      <alignment vertical="center"/>
    </xf>
    <xf numFmtId="0" fontId="4" fillId="13" borderId="0" xfId="0" applyFont="1" applyFill="1" applyProtection="1">
      <alignment vertical="center"/>
    </xf>
    <xf numFmtId="0" fontId="0" fillId="13" borderId="0" xfId="0" applyFill="1" applyProtection="1">
      <alignment vertical="center"/>
    </xf>
    <xf numFmtId="0" fontId="0" fillId="13" borderId="0" xfId="0" applyFill="1" applyAlignment="1" applyProtection="1">
      <alignment vertical="center" wrapText="1"/>
    </xf>
    <xf numFmtId="0" fontId="0" fillId="13" borderId="0" xfId="0" applyFill="1" applyAlignment="1" applyProtection="1">
      <alignment vertical="top" wrapText="1"/>
    </xf>
    <xf numFmtId="0" fontId="11" fillId="13" borderId="0" xfId="0" applyFont="1" applyFill="1" applyProtection="1">
      <alignment vertical="center"/>
    </xf>
    <xf numFmtId="0" fontId="4" fillId="14" borderId="0" xfId="0" applyFont="1" applyFill="1" applyProtection="1">
      <alignment vertical="center"/>
    </xf>
    <xf numFmtId="0" fontId="0" fillId="14" borderId="0" xfId="0" applyFill="1" applyProtection="1">
      <alignment vertical="center"/>
    </xf>
    <xf numFmtId="0" fontId="0" fillId="14" borderId="0" xfId="0" applyFill="1" applyAlignment="1" applyProtection="1">
      <alignment vertical="center" wrapText="1"/>
    </xf>
    <xf numFmtId="0" fontId="0" fillId="14" borderId="0" xfId="0" applyFill="1" applyAlignment="1" applyProtection="1">
      <alignment vertical="top" wrapText="1"/>
    </xf>
    <xf numFmtId="0" fontId="19" fillId="15" borderId="0" xfId="0" applyFont="1" applyFill="1" applyProtection="1">
      <alignment vertical="center"/>
    </xf>
    <xf numFmtId="0" fontId="18" fillId="15" borderId="0" xfId="0" applyFont="1" applyFill="1" applyProtection="1">
      <alignment vertical="center"/>
    </xf>
    <xf numFmtId="0" fontId="19" fillId="16" borderId="0" xfId="0" applyFont="1" applyFill="1" applyProtection="1">
      <alignment vertical="center"/>
    </xf>
    <xf numFmtId="0" fontId="19" fillId="17" borderId="0" xfId="0" applyFont="1" applyFill="1" applyProtection="1">
      <alignment vertical="center"/>
    </xf>
    <xf numFmtId="0" fontId="15" fillId="0" borderId="0" xfId="0" applyFont="1" applyAlignment="1" applyProtection="1">
      <alignment horizontal="right" vertical="center"/>
    </xf>
    <xf numFmtId="0" fontId="18" fillId="0" borderId="0" xfId="0" applyFont="1" applyFill="1" applyProtection="1">
      <alignment vertical="center"/>
    </xf>
    <xf numFmtId="0" fontId="15" fillId="2" borderId="0" xfId="0" applyFont="1" applyFill="1" applyProtection="1">
      <alignment vertical="center"/>
    </xf>
    <xf numFmtId="0" fontId="15" fillId="4" borderId="0" xfId="0" applyFont="1" applyFill="1" applyProtection="1">
      <alignment vertical="center"/>
    </xf>
    <xf numFmtId="0" fontId="15" fillId="2" borderId="0" xfId="0" applyFont="1" applyFill="1" applyProtection="1">
      <alignment vertical="center"/>
      <protection locked="0"/>
    </xf>
    <xf numFmtId="0" fontId="15" fillId="0" borderId="0" xfId="0" applyFont="1" applyAlignment="1" applyProtection="1">
      <alignment vertical="center"/>
    </xf>
    <xf numFmtId="0" fontId="0" fillId="0" borderId="0" xfId="0" applyAlignment="1" applyProtection="1">
      <alignment vertical="center"/>
    </xf>
    <xf numFmtId="0" fontId="25" fillId="6" borderId="0" xfId="0" applyFont="1" applyFill="1" applyProtection="1">
      <alignment vertical="center"/>
    </xf>
    <xf numFmtId="0" fontId="25" fillId="7" borderId="0" xfId="0" applyFont="1" applyFill="1" applyProtection="1">
      <alignment vertical="center"/>
    </xf>
    <xf numFmtId="0" fontId="12" fillId="0" borderId="0" xfId="1" applyFont="1" applyAlignment="1" applyProtection="1">
      <alignment vertical="center"/>
    </xf>
    <xf numFmtId="0" fontId="17" fillId="0" borderId="0" xfId="0" applyFont="1" applyProtection="1">
      <alignment vertical="center"/>
    </xf>
    <xf numFmtId="0" fontId="25" fillId="8" borderId="0" xfId="0" applyFont="1" applyFill="1" applyProtection="1">
      <alignment vertical="center"/>
    </xf>
    <xf numFmtId="0" fontId="24" fillId="18" borderId="4" xfId="1" applyFont="1" applyFill="1" applyBorder="1" applyAlignment="1" applyProtection="1">
      <alignment horizontal="center" vertical="center"/>
      <protection locked="0" hidden="1"/>
    </xf>
    <xf numFmtId="0" fontId="17" fillId="0" borderId="0" xfId="0" applyFont="1" applyAlignment="1" applyProtection="1">
      <alignment horizontal="center" vertical="center"/>
    </xf>
    <xf numFmtId="0" fontId="10" fillId="0" borderId="0" xfId="1" applyFont="1" applyBorder="1" applyAlignment="1" applyProtection="1">
      <alignment vertical="center"/>
    </xf>
    <xf numFmtId="0" fontId="23" fillId="18" borderId="4" xfId="1" applyFont="1" applyFill="1" applyBorder="1" applyAlignment="1" applyProtection="1">
      <alignment horizontal="center" vertical="center"/>
      <protection locked="0"/>
    </xf>
    <xf numFmtId="0" fontId="25" fillId="9" borderId="0" xfId="0" applyFont="1" applyFill="1" applyProtection="1">
      <alignment vertical="center"/>
    </xf>
    <xf numFmtId="0" fontId="10" fillId="0" borderId="0" xfId="1" applyFont="1" applyAlignment="1" applyProtection="1">
      <alignment vertical="center"/>
    </xf>
    <xf numFmtId="0" fontId="0" fillId="0" borderId="0" xfId="0" applyAlignment="1">
      <alignment vertical="center"/>
    </xf>
    <xf numFmtId="0" fontId="24" fillId="18" borderId="4" xfId="1" applyFont="1" applyFill="1" applyBorder="1" applyAlignment="1" applyProtection="1">
      <alignment horizontal="center" vertical="center"/>
    </xf>
    <xf numFmtId="0" fontId="0" fillId="0" borderId="0" xfId="0" applyFill="1" applyBorder="1" applyProtection="1">
      <alignment vertical="center"/>
    </xf>
    <xf numFmtId="0" fontId="0" fillId="0" borderId="0" xfId="0" applyFill="1" applyBorder="1" applyAlignment="1" applyProtection="1">
      <alignment vertical="center"/>
    </xf>
    <xf numFmtId="0" fontId="11" fillId="0" borderId="0" xfId="0" applyFont="1" applyFill="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wrapText="1"/>
    </xf>
    <xf numFmtId="0" fontId="1" fillId="0" borderId="0" xfId="0" applyFont="1" applyFill="1" applyProtection="1">
      <alignment vertical="center"/>
      <protection hidden="1"/>
    </xf>
    <xf numFmtId="0" fontId="18" fillId="0" borderId="0" xfId="0" applyFont="1" applyFill="1" applyProtection="1">
      <alignment vertical="center"/>
      <protection hidden="1"/>
    </xf>
    <xf numFmtId="0" fontId="18" fillId="16" borderId="0" xfId="0" applyFont="1" applyFill="1" applyProtection="1">
      <alignment vertical="center"/>
    </xf>
    <xf numFmtId="0" fontId="0" fillId="0" borderId="1" xfId="0" applyBorder="1" applyAlignment="1" applyProtection="1">
      <alignment horizontal="center" vertical="center"/>
    </xf>
    <xf numFmtId="0" fontId="0" fillId="0" borderId="1" xfId="0" applyBorder="1" applyProtection="1">
      <alignment vertical="center"/>
    </xf>
    <xf numFmtId="0" fontId="7" fillId="0" borderId="0" xfId="1" applyAlignment="1" applyProtection="1">
      <alignment horizontal="center" vertical="center"/>
    </xf>
    <xf numFmtId="0" fontId="18" fillId="17" borderId="0" xfId="0" applyFont="1" applyFill="1" applyProtection="1">
      <alignment vertical="center"/>
    </xf>
    <xf numFmtId="0" fontId="15" fillId="0" borderId="1" xfId="0" applyFont="1" applyBorder="1" applyProtection="1">
      <alignment vertical="center"/>
    </xf>
    <xf numFmtId="0" fontId="17" fillId="0" borderId="0" xfId="0" applyFont="1" applyAlignment="1" applyProtection="1">
      <alignment horizontal="left" vertical="center"/>
    </xf>
    <xf numFmtId="0" fontId="0" fillId="0" borderId="0" xfId="0" applyFill="1" applyAlignment="1" applyProtection="1">
      <alignment vertical="center" wrapText="1"/>
    </xf>
    <xf numFmtId="0" fontId="7" fillId="0" borderId="0" xfId="1" applyAlignment="1" applyProtection="1">
      <alignment vertical="center"/>
    </xf>
    <xf numFmtId="0" fontId="8" fillId="0" borderId="0" xfId="0" applyFont="1" applyProtection="1">
      <alignment vertical="center"/>
    </xf>
    <xf numFmtId="0" fontId="9" fillId="0" borderId="0" xfId="1" applyFont="1" applyAlignment="1" applyProtection="1">
      <alignment horizontal="center" vertical="center"/>
    </xf>
    <xf numFmtId="0" fontId="9" fillId="0" borderId="0" xfId="1" applyFont="1" applyAlignment="1" applyProtection="1">
      <alignment vertical="center"/>
    </xf>
    <xf numFmtId="0" fontId="1" fillId="0" borderId="0" xfId="0" applyFont="1" applyAlignment="1" applyProtection="1">
      <alignment vertical="center" wrapText="1"/>
    </xf>
    <xf numFmtId="0" fontId="26" fillId="0" borderId="0" xfId="0" applyFont="1" applyAlignment="1" applyProtection="1">
      <alignment horizontal="left" vertical="center"/>
    </xf>
    <xf numFmtId="0" fontId="24" fillId="18" borderId="4" xfId="1" applyFont="1" applyFill="1" applyBorder="1" applyAlignment="1" applyProtection="1">
      <alignment horizontal="center" vertical="center"/>
      <protection locked="0"/>
    </xf>
    <xf numFmtId="0" fontId="17" fillId="0" borderId="0" xfId="0" applyFont="1" applyAlignment="1" applyProtection="1">
      <alignment horizontal="right" vertical="center"/>
    </xf>
    <xf numFmtId="0" fontId="0" fillId="0" borderId="0" xfId="0" applyAlignment="1" applyProtection="1">
      <alignment horizontal="left" vertical="center"/>
    </xf>
    <xf numFmtId="0" fontId="4" fillId="2" borderId="0" xfId="0" applyFont="1" applyFill="1" applyAlignment="1" applyProtection="1">
      <alignment horizontal="center" vertical="center"/>
      <protection locked="0"/>
    </xf>
    <xf numFmtId="0" fontId="6" fillId="0" borderId="0" xfId="0" applyFont="1" applyAlignment="1" applyProtection="1">
      <alignment horizontal="right"/>
    </xf>
    <xf numFmtId="0" fontId="4" fillId="0" borderId="0" xfId="0" applyFont="1" applyAlignment="1" applyProtection="1">
      <alignment horizontal="right"/>
    </xf>
    <xf numFmtId="0" fontId="4" fillId="3" borderId="0" xfId="0" applyFont="1" applyFill="1" applyAlignment="1" applyProtection="1">
      <alignment horizontal="center" vertical="center"/>
      <protection hidden="1"/>
    </xf>
    <xf numFmtId="0" fontId="4" fillId="3" borderId="0" xfId="0" applyFont="1" applyFill="1" applyAlignment="1" applyProtection="1">
      <alignment horizontal="center" vertical="center"/>
    </xf>
    <xf numFmtId="0" fontId="6" fillId="0" borderId="0" xfId="0" applyFont="1" applyFill="1" applyAlignment="1" applyProtection="1">
      <alignment horizontal="right"/>
    </xf>
    <xf numFmtId="0" fontId="4" fillId="0" borderId="0" xfId="0" applyFont="1" applyFill="1" applyAlignment="1" applyProtection="1"/>
    <xf numFmtId="0" fontId="15" fillId="4" borderId="0" xfId="0" applyFont="1" applyFill="1" applyAlignment="1" applyProtection="1">
      <alignment horizontal="center" vertical="center"/>
    </xf>
    <xf numFmtId="0" fontId="14" fillId="0" borderId="0" xfId="0" applyFont="1" applyAlignment="1" applyProtection="1">
      <alignment horizontal="right" vertical="center"/>
    </xf>
    <xf numFmtId="0" fontId="15" fillId="0" borderId="0" xfId="0" applyFont="1" applyAlignment="1" applyProtection="1">
      <alignment horizontal="right" vertical="center"/>
    </xf>
    <xf numFmtId="0" fontId="15" fillId="2" borderId="0" xfId="0" applyFont="1" applyFill="1" applyAlignment="1" applyProtection="1">
      <alignment horizontal="center" vertical="center"/>
      <protection locked="0"/>
    </xf>
    <xf numFmtId="0" fontId="13" fillId="2" borderId="0" xfId="0" applyFont="1" applyFill="1" applyAlignment="1" applyProtection="1">
      <alignment horizontal="left" vertical="center" wrapText="1"/>
      <protection locked="0"/>
    </xf>
    <xf numFmtId="0" fontId="13" fillId="2" borderId="0" xfId="0" applyFont="1" applyFill="1" applyAlignment="1" applyProtection="1">
      <alignment horizontal="left" vertical="center"/>
      <protection locked="0"/>
    </xf>
    <xf numFmtId="0" fontId="0" fillId="5" borderId="0" xfId="0" applyFill="1" applyAlignment="1" applyProtection="1">
      <alignment horizontal="center" vertical="center" wrapText="1"/>
    </xf>
  </cellXfs>
  <cellStyles count="2">
    <cellStyle name="ハイパーリンク" xfId="1" builtinId="8"/>
    <cellStyle name="標準" xfId="0" builtinId="0"/>
  </cellStyles>
  <dxfs count="21">
    <dxf>
      <font>
        <color theme="1"/>
      </font>
    </dxf>
    <dxf>
      <font>
        <color theme="1"/>
      </font>
    </dxf>
    <dxf>
      <font>
        <color theme="0"/>
      </font>
      <fill>
        <patternFill>
          <bgColor theme="0"/>
        </patternFill>
      </fill>
    </dxf>
    <dxf>
      <font>
        <color theme="0"/>
      </font>
      <fill>
        <patternFill>
          <bgColor theme="0"/>
        </patternFill>
      </fill>
    </dxf>
    <dxf>
      <fill>
        <patternFill>
          <bgColor theme="0"/>
        </patternFill>
      </fill>
    </dxf>
    <dxf>
      <font>
        <color theme="0"/>
      </font>
      <fill>
        <patternFill patternType="none">
          <fgColor auto="1"/>
          <bgColor auto="1"/>
        </patternFill>
      </fill>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ill>
        <gradientFill>
          <stop position="0">
            <color theme="0"/>
          </stop>
          <stop position="1">
            <color rgb="FFFFFF00"/>
          </stop>
        </gradientFill>
      </fill>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ill>
        <gradientFill>
          <stop position="0">
            <color theme="0"/>
          </stop>
          <stop position="1">
            <color rgb="FFFFFF00"/>
          </stop>
        </gradientFill>
      </fill>
    </dxf>
    <dxf>
      <font>
        <color theme="1"/>
      </font>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
      <fill>
        <gradientFill>
          <stop position="0">
            <color theme="0"/>
          </stop>
          <stop position="1">
            <color rgb="FFFFFF00"/>
          </stop>
        </gradientFill>
      </fill>
    </dxf>
    <dxf>
      <font>
        <color theme="1"/>
      </font>
    </dxf>
    <dxf>
      <font>
        <b/>
        <i val="0"/>
        <color theme="1"/>
      </font>
      <fill>
        <gradientFill type="path" left="0.5" right="0.5" top="0.5" bottom="0.5">
          <stop position="0">
            <color theme="0"/>
          </stop>
          <stop position="1">
            <color theme="0" tint="-0.25098422193060094"/>
          </stop>
        </gradient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A5A5A5"/>
      <color rgb="FF0000FF"/>
      <color rgb="FF0066CC"/>
      <color rgb="FF006699"/>
      <color rgb="FF00CC99"/>
      <color rgb="FF00CC00"/>
      <color rgb="FF009900"/>
      <color rgb="FF99CC00"/>
      <color rgb="FFCC9900"/>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423208</xdr:colOff>
      <xdr:row>14</xdr:row>
      <xdr:rowOff>181885</xdr:rowOff>
    </xdr:from>
    <xdr:to>
      <xdr:col>8</xdr:col>
      <xdr:colOff>134137</xdr:colOff>
      <xdr:row>16</xdr:row>
      <xdr:rowOff>116858</xdr:rowOff>
    </xdr:to>
    <xdr:grpSp>
      <xdr:nvGrpSpPr>
        <xdr:cNvPr id="1025" name="Group 1">
          <a:extLst>
            <a:ext uri="{FF2B5EF4-FFF2-40B4-BE49-F238E27FC236}">
              <a16:creationId xmlns:a16="http://schemas.microsoft.com/office/drawing/2014/main" id="{00000000-0008-0000-0000-000001040000}"/>
            </a:ext>
          </a:extLst>
        </xdr:cNvPr>
        <xdr:cNvGrpSpPr>
          <a:grpSpLocks/>
        </xdr:cNvGrpSpPr>
      </xdr:nvGrpSpPr>
      <xdr:grpSpPr bwMode="auto">
        <a:xfrm>
          <a:off x="4527617" y="3697476"/>
          <a:ext cx="1079065" cy="419882"/>
          <a:chOff x="0" y="0"/>
          <a:chExt cx="368" cy="136"/>
        </a:xfrm>
      </xdr:grpSpPr>
      <xdr:sp macro="" textlink="">
        <xdr:nvSpPr>
          <xdr:cNvPr id="1026" name="Freeform 2">
            <a:extLst>
              <a:ext uri="{FF2B5EF4-FFF2-40B4-BE49-F238E27FC236}">
                <a16:creationId xmlns:a16="http://schemas.microsoft.com/office/drawing/2014/main" id="{00000000-0008-0000-0000-000002040000}"/>
              </a:ext>
            </a:extLst>
          </xdr:cNvPr>
          <xdr:cNvSpPr>
            <a:spLocks noChangeArrowheads="1"/>
          </xdr:cNvSpPr>
        </xdr:nvSpPr>
        <xdr:spPr bwMode="auto">
          <a:xfrm>
            <a:off x="181" y="0"/>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27" name="Freeform 3">
            <a:extLst>
              <a:ext uri="{FF2B5EF4-FFF2-40B4-BE49-F238E27FC236}">
                <a16:creationId xmlns:a16="http://schemas.microsoft.com/office/drawing/2014/main" id="{00000000-0008-0000-0000-00000304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28" name="Line 4">
            <a:extLst>
              <a:ext uri="{FF2B5EF4-FFF2-40B4-BE49-F238E27FC236}">
                <a16:creationId xmlns:a16="http://schemas.microsoft.com/office/drawing/2014/main" id="{00000000-0008-0000-0000-00000404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9" name="Line 5">
            <a:extLst>
              <a:ext uri="{FF2B5EF4-FFF2-40B4-BE49-F238E27FC236}">
                <a16:creationId xmlns:a16="http://schemas.microsoft.com/office/drawing/2014/main" id="{00000000-0008-0000-0000-000005040000}"/>
              </a:ext>
            </a:extLst>
          </xdr:cNvPr>
          <xdr:cNvSpPr>
            <a:spLocks noChangeShapeType="1"/>
          </xdr:cNvSpPr>
        </xdr:nvSpPr>
        <xdr:spPr bwMode="auto">
          <a:xfrm>
            <a:off x="92" y="0"/>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0" name="Freeform 6">
            <a:extLst>
              <a:ext uri="{FF2B5EF4-FFF2-40B4-BE49-F238E27FC236}">
                <a16:creationId xmlns:a16="http://schemas.microsoft.com/office/drawing/2014/main" id="{00000000-0008-0000-0000-00000604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31" name="Line 7">
            <a:extLst>
              <a:ext uri="{FF2B5EF4-FFF2-40B4-BE49-F238E27FC236}">
                <a16:creationId xmlns:a16="http://schemas.microsoft.com/office/drawing/2014/main" id="{00000000-0008-0000-0000-000007040000}"/>
              </a:ext>
            </a:extLst>
          </xdr:cNvPr>
          <xdr:cNvSpPr>
            <a:spLocks noChangeShapeType="1"/>
          </xdr:cNvSpPr>
        </xdr:nvSpPr>
        <xdr:spPr bwMode="auto">
          <a:xfrm>
            <a:off x="272" y="68"/>
            <a:ext cx="96"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2" name="Line 8">
            <a:extLst>
              <a:ext uri="{FF2B5EF4-FFF2-40B4-BE49-F238E27FC236}">
                <a16:creationId xmlns:a16="http://schemas.microsoft.com/office/drawing/2014/main" id="{00000000-0008-0000-0000-000008040000}"/>
              </a:ext>
            </a:extLst>
          </xdr:cNvPr>
          <xdr:cNvSpPr>
            <a:spLocks noChangeShapeType="1"/>
          </xdr:cNvSpPr>
        </xdr:nvSpPr>
        <xdr:spPr bwMode="auto">
          <a:xfrm>
            <a:off x="0" y="23"/>
            <a:ext cx="10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a:off x="0" y="113"/>
            <a:ext cx="10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487941</xdr:colOff>
      <xdr:row>17</xdr:row>
      <xdr:rowOff>198371</xdr:rowOff>
    </xdr:from>
    <xdr:to>
      <xdr:col>8</xdr:col>
      <xdr:colOff>176194</xdr:colOff>
      <xdr:row>19</xdr:row>
      <xdr:rowOff>34275</xdr:rowOff>
    </xdr:to>
    <xdr:grpSp>
      <xdr:nvGrpSpPr>
        <xdr:cNvPr id="1034" name="Group 10">
          <a:extLst>
            <a:ext uri="{FF2B5EF4-FFF2-40B4-BE49-F238E27FC236}">
              <a16:creationId xmlns:a16="http://schemas.microsoft.com/office/drawing/2014/main" id="{00000000-0008-0000-0000-00000A040000}"/>
            </a:ext>
          </a:extLst>
        </xdr:cNvPr>
        <xdr:cNvGrpSpPr>
          <a:grpSpLocks/>
        </xdr:cNvGrpSpPr>
      </xdr:nvGrpSpPr>
      <xdr:grpSpPr bwMode="auto">
        <a:xfrm>
          <a:off x="4592350" y="4441326"/>
          <a:ext cx="1056389" cy="320813"/>
          <a:chOff x="548" y="0"/>
          <a:chExt cx="457" cy="136"/>
        </a:xfrm>
      </xdr:grpSpPr>
      <xdr:sp macro="" textlink="">
        <xdr:nvSpPr>
          <xdr:cNvPr id="1035" name="Freeform 11">
            <a:extLst>
              <a:ext uri="{FF2B5EF4-FFF2-40B4-BE49-F238E27FC236}">
                <a16:creationId xmlns:a16="http://schemas.microsoft.com/office/drawing/2014/main" id="{00000000-0008-0000-0000-00000B04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548" y="69"/>
            <a:ext cx="14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7" name="Oval 13">
            <a:extLst>
              <a:ext uri="{FF2B5EF4-FFF2-40B4-BE49-F238E27FC236}">
                <a16:creationId xmlns:a16="http://schemas.microsoft.com/office/drawing/2014/main" id="{00000000-0008-0000-0000-00000D04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8" name="Line 14">
            <a:extLst>
              <a:ext uri="{FF2B5EF4-FFF2-40B4-BE49-F238E27FC236}">
                <a16:creationId xmlns:a16="http://schemas.microsoft.com/office/drawing/2014/main" id="{00000000-0008-0000-0000-00000E040000}"/>
              </a:ext>
            </a:extLst>
          </xdr:cNvPr>
          <xdr:cNvSpPr>
            <a:spLocks noChangeShapeType="1"/>
          </xdr:cNvSpPr>
        </xdr:nvSpPr>
        <xdr:spPr bwMode="auto">
          <a:xfrm>
            <a:off x="844" y="68"/>
            <a:ext cx="16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472842</xdr:colOff>
      <xdr:row>11</xdr:row>
      <xdr:rowOff>177285</xdr:rowOff>
    </xdr:from>
    <xdr:to>
      <xdr:col>8</xdr:col>
      <xdr:colOff>195389</xdr:colOff>
      <xdr:row>13</xdr:row>
      <xdr:rowOff>74399</xdr:rowOff>
    </xdr:to>
    <xdr:grpSp>
      <xdr:nvGrpSpPr>
        <xdr:cNvPr id="1039" name="Group 15">
          <a:extLst>
            <a:ext uri="{FF2B5EF4-FFF2-40B4-BE49-F238E27FC236}">
              <a16:creationId xmlns:a16="http://schemas.microsoft.com/office/drawing/2014/main" id="{00000000-0008-0000-0000-00000F040000}"/>
            </a:ext>
          </a:extLst>
        </xdr:cNvPr>
        <xdr:cNvGrpSpPr>
          <a:grpSpLocks/>
        </xdr:cNvGrpSpPr>
      </xdr:nvGrpSpPr>
      <xdr:grpSpPr bwMode="auto">
        <a:xfrm>
          <a:off x="4577251" y="2965512"/>
          <a:ext cx="1090683" cy="382023"/>
          <a:chOff x="0" y="244"/>
          <a:chExt cx="391" cy="136"/>
        </a:xfrm>
      </xdr:grpSpPr>
      <xdr:sp macro="" textlink="">
        <xdr:nvSpPr>
          <xdr:cNvPr id="1040" name="Freeform 16">
            <a:extLst>
              <a:ext uri="{FF2B5EF4-FFF2-40B4-BE49-F238E27FC236}">
                <a16:creationId xmlns:a16="http://schemas.microsoft.com/office/drawing/2014/main" id="{00000000-0008-0000-0000-00001004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41" name="Freeform 17">
            <a:extLst>
              <a:ext uri="{FF2B5EF4-FFF2-40B4-BE49-F238E27FC236}">
                <a16:creationId xmlns:a16="http://schemas.microsoft.com/office/drawing/2014/main" id="{00000000-0008-0000-0000-00001104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a:off x="272" y="312"/>
            <a:ext cx="11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a:off x="0" y="26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4" name="Line 20">
            <a:extLst>
              <a:ext uri="{FF2B5EF4-FFF2-40B4-BE49-F238E27FC236}">
                <a16:creationId xmlns:a16="http://schemas.microsoft.com/office/drawing/2014/main" id="{00000000-0008-0000-0000-000014040000}"/>
              </a:ext>
            </a:extLst>
          </xdr:cNvPr>
          <xdr:cNvSpPr>
            <a:spLocks noChangeShapeType="1"/>
          </xdr:cNvSpPr>
        </xdr:nvSpPr>
        <xdr:spPr bwMode="auto">
          <a:xfrm>
            <a:off x="0" y="357"/>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664615</xdr:colOff>
      <xdr:row>10</xdr:row>
      <xdr:rowOff>106704</xdr:rowOff>
    </xdr:from>
    <xdr:to>
      <xdr:col>5</xdr:col>
      <xdr:colOff>360697</xdr:colOff>
      <xdr:row>12</xdr:row>
      <xdr:rowOff>232447</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2370456" y="2375386"/>
          <a:ext cx="1064218" cy="662606"/>
          <a:chOff x="44" y="0"/>
          <a:chExt cx="228" cy="136"/>
        </a:xfrm>
      </xdr:grpSpPr>
      <xdr:sp macro="" textlink="">
        <xdr:nvSpPr>
          <xdr:cNvPr id="3" name="Freeform 2">
            <a:extLst>
              <a:ext uri="{FF2B5EF4-FFF2-40B4-BE49-F238E27FC236}">
                <a16:creationId xmlns:a16="http://schemas.microsoft.com/office/drawing/2014/main" id="{00000000-0008-0000-0900-000003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4" name="Freeform 3">
            <a:extLst>
              <a:ext uri="{FF2B5EF4-FFF2-40B4-BE49-F238E27FC236}">
                <a16:creationId xmlns:a16="http://schemas.microsoft.com/office/drawing/2014/main" id="{00000000-0008-0000-0900-000004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Freeform 6">
            <a:extLst>
              <a:ext uri="{FF2B5EF4-FFF2-40B4-BE49-F238E27FC236}">
                <a16:creationId xmlns:a16="http://schemas.microsoft.com/office/drawing/2014/main" id="{00000000-0008-0000-0900-000007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0900-00000A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5</xdr:col>
      <xdr:colOff>380208</xdr:colOff>
      <xdr:row>4</xdr:row>
      <xdr:rowOff>125069</xdr:rowOff>
    </xdr:from>
    <xdr:to>
      <xdr:col>7</xdr:col>
      <xdr:colOff>20397</xdr:colOff>
      <xdr:row>6</xdr:row>
      <xdr:rowOff>206829</xdr:rowOff>
    </xdr:to>
    <xdr:grpSp>
      <xdr:nvGrpSpPr>
        <xdr:cNvPr id="11" name="Group 10">
          <a:extLst>
            <a:ext uri="{FF2B5EF4-FFF2-40B4-BE49-F238E27FC236}">
              <a16:creationId xmlns:a16="http://schemas.microsoft.com/office/drawing/2014/main" id="{00000000-0008-0000-0900-00000B000000}"/>
            </a:ext>
          </a:extLst>
        </xdr:cNvPr>
        <xdr:cNvGrpSpPr>
          <a:grpSpLocks/>
        </xdr:cNvGrpSpPr>
      </xdr:nvGrpSpPr>
      <xdr:grpSpPr bwMode="auto">
        <a:xfrm>
          <a:off x="3454185" y="1068910"/>
          <a:ext cx="1008326" cy="618624"/>
          <a:chOff x="651" y="0"/>
          <a:chExt cx="231" cy="136"/>
        </a:xfrm>
      </xdr:grpSpPr>
      <xdr:sp macro="" textlink="">
        <xdr:nvSpPr>
          <xdr:cNvPr id="12" name="Freeform 11">
            <a:extLst>
              <a:ext uri="{FF2B5EF4-FFF2-40B4-BE49-F238E27FC236}">
                <a16:creationId xmlns:a16="http://schemas.microsoft.com/office/drawing/2014/main" id="{00000000-0008-0000-0900-00000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0000000-0008-0000-0900-00000D000000}"/>
              </a:ext>
            </a:extLst>
          </xdr:cNvPr>
          <xdr:cNvSpPr>
            <a:spLocks noChangeShapeType="1"/>
          </xdr:cNvSpPr>
        </xdr:nvSpPr>
        <xdr:spPr bwMode="auto">
          <a:xfrm>
            <a:off x="651" y="69"/>
            <a:ext cx="42"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Oval 13">
            <a:extLst>
              <a:ext uri="{FF2B5EF4-FFF2-40B4-BE49-F238E27FC236}">
                <a16:creationId xmlns:a16="http://schemas.microsoft.com/office/drawing/2014/main" id="{00000000-0008-0000-0900-00000E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676565</xdr:colOff>
      <xdr:row>4</xdr:row>
      <xdr:rowOff>134595</xdr:rowOff>
    </xdr:from>
    <xdr:to>
      <xdr:col>5</xdr:col>
      <xdr:colOff>379165</xdr:colOff>
      <xdr:row>6</xdr:row>
      <xdr:rowOff>204996</xdr:rowOff>
    </xdr:to>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2382406" y="1078436"/>
          <a:ext cx="1070736" cy="607265"/>
          <a:chOff x="32" y="244"/>
          <a:chExt cx="240" cy="136"/>
        </a:xfrm>
      </xdr:grpSpPr>
      <xdr:sp macro="" textlink="">
        <xdr:nvSpPr>
          <xdr:cNvPr id="17" name="Freeform 16">
            <a:extLst>
              <a:ext uri="{FF2B5EF4-FFF2-40B4-BE49-F238E27FC236}">
                <a16:creationId xmlns:a16="http://schemas.microsoft.com/office/drawing/2014/main" id="{00000000-0008-0000-0900-000011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8" name="Freeform 17">
            <a:extLst>
              <a:ext uri="{FF2B5EF4-FFF2-40B4-BE49-F238E27FC236}">
                <a16:creationId xmlns:a16="http://schemas.microsoft.com/office/drawing/2014/main" id="{00000000-0008-0000-0900-000012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Line 19">
            <a:extLst>
              <a:ext uri="{FF2B5EF4-FFF2-40B4-BE49-F238E27FC236}">
                <a16:creationId xmlns:a16="http://schemas.microsoft.com/office/drawing/2014/main" id="{00000000-0008-0000-0900-000014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00000000-0008-0000-0900-000015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5</xdr:col>
      <xdr:colOff>349707</xdr:colOff>
      <xdr:row>10</xdr:row>
      <xdr:rowOff>116788</xdr:rowOff>
    </xdr:from>
    <xdr:to>
      <xdr:col>7</xdr:col>
      <xdr:colOff>20397</xdr:colOff>
      <xdr:row>12</xdr:row>
      <xdr:rowOff>198549</xdr:rowOff>
    </xdr:to>
    <xdr:grpSp>
      <xdr:nvGrpSpPr>
        <xdr:cNvPr id="72" name="Group 10">
          <a:extLst>
            <a:ext uri="{FF2B5EF4-FFF2-40B4-BE49-F238E27FC236}">
              <a16:creationId xmlns:a16="http://schemas.microsoft.com/office/drawing/2014/main" id="{00000000-0008-0000-0900-000048000000}"/>
            </a:ext>
          </a:extLst>
        </xdr:cNvPr>
        <xdr:cNvGrpSpPr>
          <a:grpSpLocks/>
        </xdr:cNvGrpSpPr>
      </xdr:nvGrpSpPr>
      <xdr:grpSpPr bwMode="auto">
        <a:xfrm>
          <a:off x="3423684" y="2385470"/>
          <a:ext cx="1038827" cy="618624"/>
          <a:chOff x="644" y="0"/>
          <a:chExt cx="238" cy="136"/>
        </a:xfrm>
      </xdr:grpSpPr>
      <xdr:sp macro="" textlink="">
        <xdr:nvSpPr>
          <xdr:cNvPr id="73" name="Freeform 11">
            <a:extLst>
              <a:ext uri="{FF2B5EF4-FFF2-40B4-BE49-F238E27FC236}">
                <a16:creationId xmlns:a16="http://schemas.microsoft.com/office/drawing/2014/main" id="{00000000-0008-0000-0900-000049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4" name="Line 12">
            <a:extLst>
              <a:ext uri="{FF2B5EF4-FFF2-40B4-BE49-F238E27FC236}">
                <a16:creationId xmlns:a16="http://schemas.microsoft.com/office/drawing/2014/main" id="{00000000-0008-0000-0900-00004A000000}"/>
              </a:ext>
            </a:extLst>
          </xdr:cNvPr>
          <xdr:cNvSpPr>
            <a:spLocks noChangeShapeType="1"/>
          </xdr:cNvSpPr>
        </xdr:nvSpPr>
        <xdr:spPr bwMode="auto">
          <a:xfrm>
            <a:off x="644" y="69"/>
            <a:ext cx="4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Oval 13">
            <a:extLst>
              <a:ext uri="{FF2B5EF4-FFF2-40B4-BE49-F238E27FC236}">
                <a16:creationId xmlns:a16="http://schemas.microsoft.com/office/drawing/2014/main" id="{00000000-0008-0000-0900-00004B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Line 14">
            <a:extLst>
              <a:ext uri="{FF2B5EF4-FFF2-40B4-BE49-F238E27FC236}">
                <a16:creationId xmlns:a16="http://schemas.microsoft.com/office/drawing/2014/main" id="{00000000-0008-0000-0900-00004C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664615</xdr:colOff>
      <xdr:row>26</xdr:row>
      <xdr:rowOff>102321</xdr:rowOff>
    </xdr:from>
    <xdr:to>
      <xdr:col>5</xdr:col>
      <xdr:colOff>360697</xdr:colOff>
      <xdr:row>28</xdr:row>
      <xdr:rowOff>222259</xdr:rowOff>
    </xdr:to>
    <xdr:grpSp>
      <xdr:nvGrpSpPr>
        <xdr:cNvPr id="77" name="Group 1">
          <a:extLst>
            <a:ext uri="{FF2B5EF4-FFF2-40B4-BE49-F238E27FC236}">
              <a16:creationId xmlns:a16="http://schemas.microsoft.com/office/drawing/2014/main" id="{00000000-0008-0000-0900-00004D000000}"/>
            </a:ext>
          </a:extLst>
        </xdr:cNvPr>
        <xdr:cNvGrpSpPr>
          <a:grpSpLocks/>
        </xdr:cNvGrpSpPr>
      </xdr:nvGrpSpPr>
      <xdr:grpSpPr bwMode="auto">
        <a:xfrm>
          <a:off x="2370456" y="4674321"/>
          <a:ext cx="1064218" cy="656802"/>
          <a:chOff x="44" y="0"/>
          <a:chExt cx="228" cy="136"/>
        </a:xfrm>
      </xdr:grpSpPr>
      <xdr:sp macro="" textlink="">
        <xdr:nvSpPr>
          <xdr:cNvPr id="78" name="Freeform 2">
            <a:extLst>
              <a:ext uri="{FF2B5EF4-FFF2-40B4-BE49-F238E27FC236}">
                <a16:creationId xmlns:a16="http://schemas.microsoft.com/office/drawing/2014/main" id="{00000000-0008-0000-0900-00004E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79" name="Freeform 3">
            <a:extLst>
              <a:ext uri="{FF2B5EF4-FFF2-40B4-BE49-F238E27FC236}">
                <a16:creationId xmlns:a16="http://schemas.microsoft.com/office/drawing/2014/main" id="{00000000-0008-0000-0900-00004F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0" name="Line 4">
            <a:extLst>
              <a:ext uri="{FF2B5EF4-FFF2-40B4-BE49-F238E27FC236}">
                <a16:creationId xmlns:a16="http://schemas.microsoft.com/office/drawing/2014/main" id="{00000000-0008-0000-0900-000050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Line 5">
            <a:extLst>
              <a:ext uri="{FF2B5EF4-FFF2-40B4-BE49-F238E27FC236}">
                <a16:creationId xmlns:a16="http://schemas.microsoft.com/office/drawing/2014/main" id="{00000000-0008-0000-0900-000051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Freeform 6">
            <a:extLst>
              <a:ext uri="{FF2B5EF4-FFF2-40B4-BE49-F238E27FC236}">
                <a16:creationId xmlns:a16="http://schemas.microsoft.com/office/drawing/2014/main" id="{00000000-0008-0000-0900-000052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3" name="Line 8">
            <a:extLst>
              <a:ext uri="{FF2B5EF4-FFF2-40B4-BE49-F238E27FC236}">
                <a16:creationId xmlns:a16="http://schemas.microsoft.com/office/drawing/2014/main" id="{00000000-0008-0000-0900-000053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 name="Line 9">
            <a:extLst>
              <a:ext uri="{FF2B5EF4-FFF2-40B4-BE49-F238E27FC236}">
                <a16:creationId xmlns:a16="http://schemas.microsoft.com/office/drawing/2014/main" id="{00000000-0008-0000-0900-000054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5</xdr:col>
      <xdr:colOff>380208</xdr:colOff>
      <xdr:row>20</xdr:row>
      <xdr:rowOff>120687</xdr:rowOff>
    </xdr:from>
    <xdr:to>
      <xdr:col>7</xdr:col>
      <xdr:colOff>20397</xdr:colOff>
      <xdr:row>22</xdr:row>
      <xdr:rowOff>196603</xdr:rowOff>
    </xdr:to>
    <xdr:grpSp>
      <xdr:nvGrpSpPr>
        <xdr:cNvPr id="85" name="Group 10">
          <a:extLst>
            <a:ext uri="{FF2B5EF4-FFF2-40B4-BE49-F238E27FC236}">
              <a16:creationId xmlns:a16="http://schemas.microsoft.com/office/drawing/2014/main" id="{00000000-0008-0000-0900-000055000000}"/>
            </a:ext>
          </a:extLst>
        </xdr:cNvPr>
        <xdr:cNvGrpSpPr>
          <a:grpSpLocks/>
        </xdr:cNvGrpSpPr>
      </xdr:nvGrpSpPr>
      <xdr:grpSpPr bwMode="auto">
        <a:xfrm>
          <a:off x="3454185" y="3367846"/>
          <a:ext cx="1008326" cy="612780"/>
          <a:chOff x="651" y="0"/>
          <a:chExt cx="231" cy="136"/>
        </a:xfrm>
      </xdr:grpSpPr>
      <xdr:sp macro="" textlink="">
        <xdr:nvSpPr>
          <xdr:cNvPr id="86" name="Freeform 11">
            <a:extLst>
              <a:ext uri="{FF2B5EF4-FFF2-40B4-BE49-F238E27FC236}">
                <a16:creationId xmlns:a16="http://schemas.microsoft.com/office/drawing/2014/main" id="{00000000-0008-0000-0900-000056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7" name="Line 12">
            <a:extLst>
              <a:ext uri="{FF2B5EF4-FFF2-40B4-BE49-F238E27FC236}">
                <a16:creationId xmlns:a16="http://schemas.microsoft.com/office/drawing/2014/main" id="{00000000-0008-0000-0900-000057000000}"/>
              </a:ext>
            </a:extLst>
          </xdr:cNvPr>
          <xdr:cNvSpPr>
            <a:spLocks noChangeShapeType="1"/>
          </xdr:cNvSpPr>
        </xdr:nvSpPr>
        <xdr:spPr bwMode="auto">
          <a:xfrm>
            <a:off x="651" y="69"/>
            <a:ext cx="42"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Oval 13">
            <a:extLst>
              <a:ext uri="{FF2B5EF4-FFF2-40B4-BE49-F238E27FC236}">
                <a16:creationId xmlns:a16="http://schemas.microsoft.com/office/drawing/2014/main" id="{00000000-0008-0000-0900-000058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9" name="Line 14">
            <a:extLst>
              <a:ext uri="{FF2B5EF4-FFF2-40B4-BE49-F238E27FC236}">
                <a16:creationId xmlns:a16="http://schemas.microsoft.com/office/drawing/2014/main" id="{00000000-0008-0000-0900-000059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676565</xdr:colOff>
      <xdr:row>20</xdr:row>
      <xdr:rowOff>130213</xdr:rowOff>
    </xdr:from>
    <xdr:to>
      <xdr:col>5</xdr:col>
      <xdr:colOff>379165</xdr:colOff>
      <xdr:row>22</xdr:row>
      <xdr:rowOff>194770</xdr:rowOff>
    </xdr:to>
    <xdr:grpSp>
      <xdr:nvGrpSpPr>
        <xdr:cNvPr id="90" name="Group 15">
          <a:extLst>
            <a:ext uri="{FF2B5EF4-FFF2-40B4-BE49-F238E27FC236}">
              <a16:creationId xmlns:a16="http://schemas.microsoft.com/office/drawing/2014/main" id="{00000000-0008-0000-0900-00005A000000}"/>
            </a:ext>
          </a:extLst>
        </xdr:cNvPr>
        <xdr:cNvGrpSpPr>
          <a:grpSpLocks/>
        </xdr:cNvGrpSpPr>
      </xdr:nvGrpSpPr>
      <xdr:grpSpPr bwMode="auto">
        <a:xfrm>
          <a:off x="2382406" y="3377372"/>
          <a:ext cx="1070736" cy="601421"/>
          <a:chOff x="32" y="244"/>
          <a:chExt cx="240" cy="136"/>
        </a:xfrm>
      </xdr:grpSpPr>
      <xdr:sp macro="" textlink="">
        <xdr:nvSpPr>
          <xdr:cNvPr id="91" name="Freeform 16">
            <a:extLst>
              <a:ext uri="{FF2B5EF4-FFF2-40B4-BE49-F238E27FC236}">
                <a16:creationId xmlns:a16="http://schemas.microsoft.com/office/drawing/2014/main" id="{00000000-0008-0000-0900-00005B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92" name="Freeform 17">
            <a:extLst>
              <a:ext uri="{FF2B5EF4-FFF2-40B4-BE49-F238E27FC236}">
                <a16:creationId xmlns:a16="http://schemas.microsoft.com/office/drawing/2014/main" id="{00000000-0008-0000-0900-00005C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3" name="Line 19">
            <a:extLst>
              <a:ext uri="{FF2B5EF4-FFF2-40B4-BE49-F238E27FC236}">
                <a16:creationId xmlns:a16="http://schemas.microsoft.com/office/drawing/2014/main" id="{00000000-0008-0000-0900-00005D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Line 20">
            <a:extLst>
              <a:ext uri="{FF2B5EF4-FFF2-40B4-BE49-F238E27FC236}">
                <a16:creationId xmlns:a16="http://schemas.microsoft.com/office/drawing/2014/main" id="{00000000-0008-0000-0900-00005E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5</xdr:col>
      <xdr:colOff>349707</xdr:colOff>
      <xdr:row>26</xdr:row>
      <xdr:rowOff>112405</xdr:rowOff>
    </xdr:from>
    <xdr:to>
      <xdr:col>7</xdr:col>
      <xdr:colOff>20397</xdr:colOff>
      <xdr:row>28</xdr:row>
      <xdr:rowOff>188319</xdr:rowOff>
    </xdr:to>
    <xdr:grpSp>
      <xdr:nvGrpSpPr>
        <xdr:cNvPr id="95" name="Group 10">
          <a:extLst>
            <a:ext uri="{FF2B5EF4-FFF2-40B4-BE49-F238E27FC236}">
              <a16:creationId xmlns:a16="http://schemas.microsoft.com/office/drawing/2014/main" id="{00000000-0008-0000-0900-00005F000000}"/>
            </a:ext>
          </a:extLst>
        </xdr:cNvPr>
        <xdr:cNvGrpSpPr>
          <a:grpSpLocks/>
        </xdr:cNvGrpSpPr>
      </xdr:nvGrpSpPr>
      <xdr:grpSpPr bwMode="auto">
        <a:xfrm>
          <a:off x="3423684" y="4684405"/>
          <a:ext cx="1038827" cy="612778"/>
          <a:chOff x="644" y="0"/>
          <a:chExt cx="238" cy="136"/>
        </a:xfrm>
      </xdr:grpSpPr>
      <xdr:sp macro="" textlink="">
        <xdr:nvSpPr>
          <xdr:cNvPr id="96" name="Freeform 11">
            <a:extLst>
              <a:ext uri="{FF2B5EF4-FFF2-40B4-BE49-F238E27FC236}">
                <a16:creationId xmlns:a16="http://schemas.microsoft.com/office/drawing/2014/main" id="{00000000-0008-0000-0900-000060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7" name="Line 12">
            <a:extLst>
              <a:ext uri="{FF2B5EF4-FFF2-40B4-BE49-F238E27FC236}">
                <a16:creationId xmlns:a16="http://schemas.microsoft.com/office/drawing/2014/main" id="{00000000-0008-0000-0900-000061000000}"/>
              </a:ext>
            </a:extLst>
          </xdr:cNvPr>
          <xdr:cNvSpPr>
            <a:spLocks noChangeShapeType="1"/>
          </xdr:cNvSpPr>
        </xdr:nvSpPr>
        <xdr:spPr bwMode="auto">
          <a:xfrm>
            <a:off x="644" y="69"/>
            <a:ext cx="4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8" name="Oval 13">
            <a:extLst>
              <a:ext uri="{FF2B5EF4-FFF2-40B4-BE49-F238E27FC236}">
                <a16:creationId xmlns:a16="http://schemas.microsoft.com/office/drawing/2014/main" id="{00000000-0008-0000-0900-000062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Line 14">
            <a:extLst>
              <a:ext uri="{FF2B5EF4-FFF2-40B4-BE49-F238E27FC236}">
                <a16:creationId xmlns:a16="http://schemas.microsoft.com/office/drawing/2014/main" id="{00000000-0008-0000-0900-000063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9</xdr:col>
      <xdr:colOff>664615</xdr:colOff>
      <xdr:row>26</xdr:row>
      <xdr:rowOff>85755</xdr:rowOff>
    </xdr:from>
    <xdr:to>
      <xdr:col>11</xdr:col>
      <xdr:colOff>360697</xdr:colOff>
      <xdr:row>28</xdr:row>
      <xdr:rowOff>205693</xdr:rowOff>
    </xdr:to>
    <xdr:grpSp>
      <xdr:nvGrpSpPr>
        <xdr:cNvPr id="100" name="Group 1">
          <a:extLst>
            <a:ext uri="{FF2B5EF4-FFF2-40B4-BE49-F238E27FC236}">
              <a16:creationId xmlns:a16="http://schemas.microsoft.com/office/drawing/2014/main" id="{00000000-0008-0000-0900-000064000000}"/>
            </a:ext>
          </a:extLst>
        </xdr:cNvPr>
        <xdr:cNvGrpSpPr>
          <a:grpSpLocks/>
        </xdr:cNvGrpSpPr>
      </xdr:nvGrpSpPr>
      <xdr:grpSpPr bwMode="auto">
        <a:xfrm>
          <a:off x="6267047" y="4657755"/>
          <a:ext cx="1064218" cy="656802"/>
          <a:chOff x="44" y="0"/>
          <a:chExt cx="228" cy="136"/>
        </a:xfrm>
      </xdr:grpSpPr>
      <xdr:sp macro="" textlink="">
        <xdr:nvSpPr>
          <xdr:cNvPr id="101" name="Freeform 2">
            <a:extLst>
              <a:ext uri="{FF2B5EF4-FFF2-40B4-BE49-F238E27FC236}">
                <a16:creationId xmlns:a16="http://schemas.microsoft.com/office/drawing/2014/main" id="{00000000-0008-0000-0900-000065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2" name="Freeform 3">
            <a:extLst>
              <a:ext uri="{FF2B5EF4-FFF2-40B4-BE49-F238E27FC236}">
                <a16:creationId xmlns:a16="http://schemas.microsoft.com/office/drawing/2014/main" id="{00000000-0008-0000-0900-000066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3" name="Line 4">
            <a:extLst>
              <a:ext uri="{FF2B5EF4-FFF2-40B4-BE49-F238E27FC236}">
                <a16:creationId xmlns:a16="http://schemas.microsoft.com/office/drawing/2014/main" id="{00000000-0008-0000-0900-000067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 name="Line 5">
            <a:extLst>
              <a:ext uri="{FF2B5EF4-FFF2-40B4-BE49-F238E27FC236}">
                <a16:creationId xmlns:a16="http://schemas.microsoft.com/office/drawing/2014/main" id="{00000000-0008-0000-0900-000068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Freeform 6">
            <a:extLst>
              <a:ext uri="{FF2B5EF4-FFF2-40B4-BE49-F238E27FC236}">
                <a16:creationId xmlns:a16="http://schemas.microsoft.com/office/drawing/2014/main" id="{00000000-0008-0000-0900-000069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6" name="Line 8">
            <a:extLst>
              <a:ext uri="{FF2B5EF4-FFF2-40B4-BE49-F238E27FC236}">
                <a16:creationId xmlns:a16="http://schemas.microsoft.com/office/drawing/2014/main" id="{00000000-0008-0000-0900-00006A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7" name="Line 9">
            <a:extLst>
              <a:ext uri="{FF2B5EF4-FFF2-40B4-BE49-F238E27FC236}">
                <a16:creationId xmlns:a16="http://schemas.microsoft.com/office/drawing/2014/main" id="{00000000-0008-0000-0900-00006B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xdr:col>
      <xdr:colOff>380208</xdr:colOff>
      <xdr:row>20</xdr:row>
      <xdr:rowOff>104121</xdr:rowOff>
    </xdr:from>
    <xdr:to>
      <xdr:col>13</xdr:col>
      <xdr:colOff>20397</xdr:colOff>
      <xdr:row>22</xdr:row>
      <xdr:rowOff>180037</xdr:rowOff>
    </xdr:to>
    <xdr:grpSp>
      <xdr:nvGrpSpPr>
        <xdr:cNvPr id="108" name="Group 10">
          <a:extLst>
            <a:ext uri="{FF2B5EF4-FFF2-40B4-BE49-F238E27FC236}">
              <a16:creationId xmlns:a16="http://schemas.microsoft.com/office/drawing/2014/main" id="{00000000-0008-0000-0900-00006C000000}"/>
            </a:ext>
          </a:extLst>
        </xdr:cNvPr>
        <xdr:cNvGrpSpPr>
          <a:grpSpLocks/>
        </xdr:cNvGrpSpPr>
      </xdr:nvGrpSpPr>
      <xdr:grpSpPr bwMode="auto">
        <a:xfrm>
          <a:off x="7350776" y="3351280"/>
          <a:ext cx="1008326" cy="612780"/>
          <a:chOff x="651" y="0"/>
          <a:chExt cx="231" cy="136"/>
        </a:xfrm>
      </xdr:grpSpPr>
      <xdr:sp macro="" textlink="">
        <xdr:nvSpPr>
          <xdr:cNvPr id="109" name="Freeform 11">
            <a:extLst>
              <a:ext uri="{FF2B5EF4-FFF2-40B4-BE49-F238E27FC236}">
                <a16:creationId xmlns:a16="http://schemas.microsoft.com/office/drawing/2014/main" id="{00000000-0008-0000-0900-00006D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0" name="Line 12">
            <a:extLst>
              <a:ext uri="{FF2B5EF4-FFF2-40B4-BE49-F238E27FC236}">
                <a16:creationId xmlns:a16="http://schemas.microsoft.com/office/drawing/2014/main" id="{00000000-0008-0000-0900-00006E000000}"/>
              </a:ext>
            </a:extLst>
          </xdr:cNvPr>
          <xdr:cNvSpPr>
            <a:spLocks noChangeShapeType="1"/>
          </xdr:cNvSpPr>
        </xdr:nvSpPr>
        <xdr:spPr bwMode="auto">
          <a:xfrm>
            <a:off x="651" y="69"/>
            <a:ext cx="42"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 name="Oval 13">
            <a:extLst>
              <a:ext uri="{FF2B5EF4-FFF2-40B4-BE49-F238E27FC236}">
                <a16:creationId xmlns:a16="http://schemas.microsoft.com/office/drawing/2014/main" id="{00000000-0008-0000-0900-00006F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 name="Line 14">
            <a:extLst>
              <a:ext uri="{FF2B5EF4-FFF2-40B4-BE49-F238E27FC236}">
                <a16:creationId xmlns:a16="http://schemas.microsoft.com/office/drawing/2014/main" id="{00000000-0008-0000-0900-000070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9</xdr:col>
      <xdr:colOff>676565</xdr:colOff>
      <xdr:row>20</xdr:row>
      <xdr:rowOff>113647</xdr:rowOff>
    </xdr:from>
    <xdr:to>
      <xdr:col>11</xdr:col>
      <xdr:colOff>379165</xdr:colOff>
      <xdr:row>22</xdr:row>
      <xdr:rowOff>178204</xdr:rowOff>
    </xdr:to>
    <xdr:grpSp>
      <xdr:nvGrpSpPr>
        <xdr:cNvPr id="113" name="Group 15">
          <a:extLst>
            <a:ext uri="{FF2B5EF4-FFF2-40B4-BE49-F238E27FC236}">
              <a16:creationId xmlns:a16="http://schemas.microsoft.com/office/drawing/2014/main" id="{00000000-0008-0000-0900-000071000000}"/>
            </a:ext>
          </a:extLst>
        </xdr:cNvPr>
        <xdr:cNvGrpSpPr>
          <a:grpSpLocks/>
        </xdr:cNvGrpSpPr>
      </xdr:nvGrpSpPr>
      <xdr:grpSpPr bwMode="auto">
        <a:xfrm>
          <a:off x="6278997" y="3360806"/>
          <a:ext cx="1070736" cy="601421"/>
          <a:chOff x="32" y="244"/>
          <a:chExt cx="240" cy="136"/>
        </a:xfrm>
      </xdr:grpSpPr>
      <xdr:sp macro="" textlink="">
        <xdr:nvSpPr>
          <xdr:cNvPr id="114" name="Freeform 16">
            <a:extLst>
              <a:ext uri="{FF2B5EF4-FFF2-40B4-BE49-F238E27FC236}">
                <a16:creationId xmlns:a16="http://schemas.microsoft.com/office/drawing/2014/main" id="{00000000-0008-0000-0900-000072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17">
            <a:extLst>
              <a:ext uri="{FF2B5EF4-FFF2-40B4-BE49-F238E27FC236}">
                <a16:creationId xmlns:a16="http://schemas.microsoft.com/office/drawing/2014/main" id="{00000000-0008-0000-0900-000073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6" name="Line 19">
            <a:extLst>
              <a:ext uri="{FF2B5EF4-FFF2-40B4-BE49-F238E27FC236}">
                <a16:creationId xmlns:a16="http://schemas.microsoft.com/office/drawing/2014/main" id="{00000000-0008-0000-0900-000074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7" name="Line 20">
            <a:extLst>
              <a:ext uri="{FF2B5EF4-FFF2-40B4-BE49-F238E27FC236}">
                <a16:creationId xmlns:a16="http://schemas.microsoft.com/office/drawing/2014/main" id="{00000000-0008-0000-0900-000075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xdr:col>
      <xdr:colOff>349707</xdr:colOff>
      <xdr:row>26</xdr:row>
      <xdr:rowOff>95839</xdr:rowOff>
    </xdr:from>
    <xdr:to>
      <xdr:col>13</xdr:col>
      <xdr:colOff>20397</xdr:colOff>
      <xdr:row>28</xdr:row>
      <xdr:rowOff>171753</xdr:rowOff>
    </xdr:to>
    <xdr:grpSp>
      <xdr:nvGrpSpPr>
        <xdr:cNvPr id="118" name="Group 10">
          <a:extLst>
            <a:ext uri="{FF2B5EF4-FFF2-40B4-BE49-F238E27FC236}">
              <a16:creationId xmlns:a16="http://schemas.microsoft.com/office/drawing/2014/main" id="{00000000-0008-0000-0900-000076000000}"/>
            </a:ext>
          </a:extLst>
        </xdr:cNvPr>
        <xdr:cNvGrpSpPr>
          <a:grpSpLocks/>
        </xdr:cNvGrpSpPr>
      </xdr:nvGrpSpPr>
      <xdr:grpSpPr bwMode="auto">
        <a:xfrm>
          <a:off x="7320275" y="4667839"/>
          <a:ext cx="1038827" cy="612778"/>
          <a:chOff x="644" y="0"/>
          <a:chExt cx="238" cy="136"/>
        </a:xfrm>
      </xdr:grpSpPr>
      <xdr:sp macro="" textlink="">
        <xdr:nvSpPr>
          <xdr:cNvPr id="119" name="Freeform 11">
            <a:extLst>
              <a:ext uri="{FF2B5EF4-FFF2-40B4-BE49-F238E27FC236}">
                <a16:creationId xmlns:a16="http://schemas.microsoft.com/office/drawing/2014/main" id="{00000000-0008-0000-0900-000077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0" name="Line 12">
            <a:extLst>
              <a:ext uri="{FF2B5EF4-FFF2-40B4-BE49-F238E27FC236}">
                <a16:creationId xmlns:a16="http://schemas.microsoft.com/office/drawing/2014/main" id="{00000000-0008-0000-0900-000078000000}"/>
              </a:ext>
            </a:extLst>
          </xdr:cNvPr>
          <xdr:cNvSpPr>
            <a:spLocks noChangeShapeType="1"/>
          </xdr:cNvSpPr>
        </xdr:nvSpPr>
        <xdr:spPr bwMode="auto">
          <a:xfrm>
            <a:off x="644" y="69"/>
            <a:ext cx="4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1" name="Oval 13">
            <a:extLst>
              <a:ext uri="{FF2B5EF4-FFF2-40B4-BE49-F238E27FC236}">
                <a16:creationId xmlns:a16="http://schemas.microsoft.com/office/drawing/2014/main" id="{00000000-0008-0000-0900-000079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Line 14">
            <a:extLst>
              <a:ext uri="{FF2B5EF4-FFF2-40B4-BE49-F238E27FC236}">
                <a16:creationId xmlns:a16="http://schemas.microsoft.com/office/drawing/2014/main" id="{00000000-0008-0000-0900-00007A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9</xdr:col>
      <xdr:colOff>664615</xdr:colOff>
      <xdr:row>10</xdr:row>
      <xdr:rowOff>98427</xdr:rowOff>
    </xdr:from>
    <xdr:to>
      <xdr:col>11</xdr:col>
      <xdr:colOff>360697</xdr:colOff>
      <xdr:row>12</xdr:row>
      <xdr:rowOff>224170</xdr:rowOff>
    </xdr:to>
    <xdr:grpSp>
      <xdr:nvGrpSpPr>
        <xdr:cNvPr id="123" name="Group 1">
          <a:extLst>
            <a:ext uri="{FF2B5EF4-FFF2-40B4-BE49-F238E27FC236}">
              <a16:creationId xmlns:a16="http://schemas.microsoft.com/office/drawing/2014/main" id="{00000000-0008-0000-0900-00007B000000}"/>
            </a:ext>
          </a:extLst>
        </xdr:cNvPr>
        <xdr:cNvGrpSpPr>
          <a:grpSpLocks/>
        </xdr:cNvGrpSpPr>
      </xdr:nvGrpSpPr>
      <xdr:grpSpPr bwMode="auto">
        <a:xfrm>
          <a:off x="6267047" y="2367109"/>
          <a:ext cx="1064218" cy="662606"/>
          <a:chOff x="44" y="0"/>
          <a:chExt cx="228" cy="136"/>
        </a:xfrm>
      </xdr:grpSpPr>
      <xdr:sp macro="" textlink="">
        <xdr:nvSpPr>
          <xdr:cNvPr id="124" name="Freeform 2">
            <a:extLst>
              <a:ext uri="{FF2B5EF4-FFF2-40B4-BE49-F238E27FC236}">
                <a16:creationId xmlns:a16="http://schemas.microsoft.com/office/drawing/2014/main" id="{00000000-0008-0000-0900-00007C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5" name="Freeform 3">
            <a:extLst>
              <a:ext uri="{FF2B5EF4-FFF2-40B4-BE49-F238E27FC236}">
                <a16:creationId xmlns:a16="http://schemas.microsoft.com/office/drawing/2014/main" id="{00000000-0008-0000-0900-00007D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6" name="Line 4">
            <a:extLst>
              <a:ext uri="{FF2B5EF4-FFF2-40B4-BE49-F238E27FC236}">
                <a16:creationId xmlns:a16="http://schemas.microsoft.com/office/drawing/2014/main" id="{00000000-0008-0000-0900-00007E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7" name="Line 5">
            <a:extLst>
              <a:ext uri="{FF2B5EF4-FFF2-40B4-BE49-F238E27FC236}">
                <a16:creationId xmlns:a16="http://schemas.microsoft.com/office/drawing/2014/main" id="{00000000-0008-0000-0900-00007F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8" name="Freeform 6">
            <a:extLst>
              <a:ext uri="{FF2B5EF4-FFF2-40B4-BE49-F238E27FC236}">
                <a16:creationId xmlns:a16="http://schemas.microsoft.com/office/drawing/2014/main" id="{00000000-0008-0000-0900-000080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9" name="Line 8">
            <a:extLst>
              <a:ext uri="{FF2B5EF4-FFF2-40B4-BE49-F238E27FC236}">
                <a16:creationId xmlns:a16="http://schemas.microsoft.com/office/drawing/2014/main" id="{00000000-0008-0000-0900-000081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Line 9">
            <a:extLst>
              <a:ext uri="{FF2B5EF4-FFF2-40B4-BE49-F238E27FC236}">
                <a16:creationId xmlns:a16="http://schemas.microsoft.com/office/drawing/2014/main" id="{00000000-0008-0000-0900-000082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xdr:col>
      <xdr:colOff>380208</xdr:colOff>
      <xdr:row>4</xdr:row>
      <xdr:rowOff>116792</xdr:rowOff>
    </xdr:from>
    <xdr:to>
      <xdr:col>13</xdr:col>
      <xdr:colOff>20397</xdr:colOff>
      <xdr:row>6</xdr:row>
      <xdr:rowOff>198552</xdr:rowOff>
    </xdr:to>
    <xdr:grpSp>
      <xdr:nvGrpSpPr>
        <xdr:cNvPr id="131" name="Group 10">
          <a:extLst>
            <a:ext uri="{FF2B5EF4-FFF2-40B4-BE49-F238E27FC236}">
              <a16:creationId xmlns:a16="http://schemas.microsoft.com/office/drawing/2014/main" id="{00000000-0008-0000-0900-000083000000}"/>
            </a:ext>
          </a:extLst>
        </xdr:cNvPr>
        <xdr:cNvGrpSpPr>
          <a:grpSpLocks/>
        </xdr:cNvGrpSpPr>
      </xdr:nvGrpSpPr>
      <xdr:grpSpPr bwMode="auto">
        <a:xfrm>
          <a:off x="7350776" y="1060633"/>
          <a:ext cx="1008326" cy="618624"/>
          <a:chOff x="651" y="0"/>
          <a:chExt cx="231" cy="136"/>
        </a:xfrm>
      </xdr:grpSpPr>
      <xdr:sp macro="" textlink="">
        <xdr:nvSpPr>
          <xdr:cNvPr id="132" name="Freeform 11">
            <a:extLst>
              <a:ext uri="{FF2B5EF4-FFF2-40B4-BE49-F238E27FC236}">
                <a16:creationId xmlns:a16="http://schemas.microsoft.com/office/drawing/2014/main" id="{00000000-0008-0000-0900-000084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3" name="Line 12">
            <a:extLst>
              <a:ext uri="{FF2B5EF4-FFF2-40B4-BE49-F238E27FC236}">
                <a16:creationId xmlns:a16="http://schemas.microsoft.com/office/drawing/2014/main" id="{00000000-0008-0000-0900-000085000000}"/>
              </a:ext>
            </a:extLst>
          </xdr:cNvPr>
          <xdr:cNvSpPr>
            <a:spLocks noChangeShapeType="1"/>
          </xdr:cNvSpPr>
        </xdr:nvSpPr>
        <xdr:spPr bwMode="auto">
          <a:xfrm>
            <a:off x="651" y="69"/>
            <a:ext cx="42"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4" name="Oval 13">
            <a:extLst>
              <a:ext uri="{FF2B5EF4-FFF2-40B4-BE49-F238E27FC236}">
                <a16:creationId xmlns:a16="http://schemas.microsoft.com/office/drawing/2014/main" id="{00000000-0008-0000-0900-000086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5" name="Line 14">
            <a:extLst>
              <a:ext uri="{FF2B5EF4-FFF2-40B4-BE49-F238E27FC236}">
                <a16:creationId xmlns:a16="http://schemas.microsoft.com/office/drawing/2014/main" id="{00000000-0008-0000-0900-000087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9</xdr:col>
      <xdr:colOff>676565</xdr:colOff>
      <xdr:row>4</xdr:row>
      <xdr:rowOff>126318</xdr:rowOff>
    </xdr:from>
    <xdr:to>
      <xdr:col>11</xdr:col>
      <xdr:colOff>379165</xdr:colOff>
      <xdr:row>6</xdr:row>
      <xdr:rowOff>196719</xdr:rowOff>
    </xdr:to>
    <xdr:grpSp>
      <xdr:nvGrpSpPr>
        <xdr:cNvPr id="136" name="Group 15">
          <a:extLst>
            <a:ext uri="{FF2B5EF4-FFF2-40B4-BE49-F238E27FC236}">
              <a16:creationId xmlns:a16="http://schemas.microsoft.com/office/drawing/2014/main" id="{00000000-0008-0000-0900-000088000000}"/>
            </a:ext>
          </a:extLst>
        </xdr:cNvPr>
        <xdr:cNvGrpSpPr>
          <a:grpSpLocks/>
        </xdr:cNvGrpSpPr>
      </xdr:nvGrpSpPr>
      <xdr:grpSpPr bwMode="auto">
        <a:xfrm>
          <a:off x="6278997" y="1070159"/>
          <a:ext cx="1070736" cy="607265"/>
          <a:chOff x="32" y="244"/>
          <a:chExt cx="240" cy="136"/>
        </a:xfrm>
      </xdr:grpSpPr>
      <xdr:sp macro="" textlink="">
        <xdr:nvSpPr>
          <xdr:cNvPr id="137" name="Freeform 16">
            <a:extLst>
              <a:ext uri="{FF2B5EF4-FFF2-40B4-BE49-F238E27FC236}">
                <a16:creationId xmlns:a16="http://schemas.microsoft.com/office/drawing/2014/main" id="{00000000-0008-0000-0900-000089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38" name="Freeform 17">
            <a:extLst>
              <a:ext uri="{FF2B5EF4-FFF2-40B4-BE49-F238E27FC236}">
                <a16:creationId xmlns:a16="http://schemas.microsoft.com/office/drawing/2014/main" id="{00000000-0008-0000-0900-00008A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9" name="Line 19">
            <a:extLst>
              <a:ext uri="{FF2B5EF4-FFF2-40B4-BE49-F238E27FC236}">
                <a16:creationId xmlns:a16="http://schemas.microsoft.com/office/drawing/2014/main" id="{00000000-0008-0000-0900-00008B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20">
            <a:extLst>
              <a:ext uri="{FF2B5EF4-FFF2-40B4-BE49-F238E27FC236}">
                <a16:creationId xmlns:a16="http://schemas.microsoft.com/office/drawing/2014/main" id="{00000000-0008-0000-0900-00008C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xdr:col>
      <xdr:colOff>349707</xdr:colOff>
      <xdr:row>10</xdr:row>
      <xdr:rowOff>108511</xdr:rowOff>
    </xdr:from>
    <xdr:to>
      <xdr:col>13</xdr:col>
      <xdr:colOff>20397</xdr:colOff>
      <xdr:row>12</xdr:row>
      <xdr:rowOff>190272</xdr:rowOff>
    </xdr:to>
    <xdr:grpSp>
      <xdr:nvGrpSpPr>
        <xdr:cNvPr id="141" name="Group 10">
          <a:extLst>
            <a:ext uri="{FF2B5EF4-FFF2-40B4-BE49-F238E27FC236}">
              <a16:creationId xmlns:a16="http://schemas.microsoft.com/office/drawing/2014/main" id="{00000000-0008-0000-0900-00008D000000}"/>
            </a:ext>
          </a:extLst>
        </xdr:cNvPr>
        <xdr:cNvGrpSpPr>
          <a:grpSpLocks/>
        </xdr:cNvGrpSpPr>
      </xdr:nvGrpSpPr>
      <xdr:grpSpPr bwMode="auto">
        <a:xfrm>
          <a:off x="7320275" y="2377193"/>
          <a:ext cx="1038827" cy="618624"/>
          <a:chOff x="644" y="0"/>
          <a:chExt cx="238" cy="136"/>
        </a:xfrm>
      </xdr:grpSpPr>
      <xdr:sp macro="" textlink="">
        <xdr:nvSpPr>
          <xdr:cNvPr id="142" name="Freeform 11">
            <a:extLst>
              <a:ext uri="{FF2B5EF4-FFF2-40B4-BE49-F238E27FC236}">
                <a16:creationId xmlns:a16="http://schemas.microsoft.com/office/drawing/2014/main" id="{00000000-0008-0000-0900-00008E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3" name="Line 12">
            <a:extLst>
              <a:ext uri="{FF2B5EF4-FFF2-40B4-BE49-F238E27FC236}">
                <a16:creationId xmlns:a16="http://schemas.microsoft.com/office/drawing/2014/main" id="{00000000-0008-0000-0900-00008F000000}"/>
              </a:ext>
            </a:extLst>
          </xdr:cNvPr>
          <xdr:cNvSpPr>
            <a:spLocks noChangeShapeType="1"/>
          </xdr:cNvSpPr>
        </xdr:nvSpPr>
        <xdr:spPr bwMode="auto">
          <a:xfrm>
            <a:off x="644" y="69"/>
            <a:ext cx="4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 name="Oval 13">
            <a:extLst>
              <a:ext uri="{FF2B5EF4-FFF2-40B4-BE49-F238E27FC236}">
                <a16:creationId xmlns:a16="http://schemas.microsoft.com/office/drawing/2014/main" id="{00000000-0008-0000-0900-000090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5" name="Line 14">
            <a:extLst>
              <a:ext uri="{FF2B5EF4-FFF2-40B4-BE49-F238E27FC236}">
                <a16:creationId xmlns:a16="http://schemas.microsoft.com/office/drawing/2014/main" id="{00000000-0008-0000-0900-000091000000}"/>
              </a:ext>
            </a:extLst>
          </xdr:cNvPr>
          <xdr:cNvSpPr>
            <a:spLocks noChangeShapeType="1"/>
          </xdr:cNvSpPr>
        </xdr:nvSpPr>
        <xdr:spPr bwMode="auto">
          <a:xfrm>
            <a:off x="844" y="68"/>
            <a:ext cx="3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314025</xdr:colOff>
      <xdr:row>16</xdr:row>
      <xdr:rowOff>43607</xdr:rowOff>
    </xdr:from>
    <xdr:to>
      <xdr:col>9</xdr:col>
      <xdr:colOff>195854</xdr:colOff>
      <xdr:row>18</xdr:row>
      <xdr:rowOff>151371</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6176230" y="3264789"/>
          <a:ext cx="1249965" cy="540718"/>
          <a:chOff x="0" y="0"/>
          <a:chExt cx="368" cy="136"/>
        </a:xfrm>
      </xdr:grpSpPr>
      <xdr:sp macro="" textlink="">
        <xdr:nvSpPr>
          <xdr:cNvPr id="3" name="Freeform 2">
            <a:extLst>
              <a:ext uri="{FF2B5EF4-FFF2-40B4-BE49-F238E27FC236}">
                <a16:creationId xmlns:a16="http://schemas.microsoft.com/office/drawing/2014/main" id="{00000000-0008-0000-0A00-000003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4" name="Freeform 3">
            <a:extLst>
              <a:ext uri="{FF2B5EF4-FFF2-40B4-BE49-F238E27FC236}">
                <a16:creationId xmlns:a16="http://schemas.microsoft.com/office/drawing/2014/main" id="{00000000-0008-0000-0A00-000004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 name="Line 4">
            <a:extLst>
              <a:ext uri="{FF2B5EF4-FFF2-40B4-BE49-F238E27FC236}">
                <a16:creationId xmlns:a16="http://schemas.microsoft.com/office/drawing/2014/main" id="{00000000-0008-0000-0A00-000005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00000000-0008-0000-0A00-000006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Freeform 6">
            <a:extLst>
              <a:ext uri="{FF2B5EF4-FFF2-40B4-BE49-F238E27FC236}">
                <a16:creationId xmlns:a16="http://schemas.microsoft.com/office/drawing/2014/main" id="{00000000-0008-0000-0A00-000007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 name="Line 7">
            <a:extLst>
              <a:ext uri="{FF2B5EF4-FFF2-40B4-BE49-F238E27FC236}">
                <a16:creationId xmlns:a16="http://schemas.microsoft.com/office/drawing/2014/main" id="{00000000-0008-0000-0A00-000008000000}"/>
              </a:ext>
            </a:extLst>
          </xdr:cNvPr>
          <xdr:cNvSpPr>
            <a:spLocks noChangeShapeType="1"/>
          </xdr:cNvSpPr>
        </xdr:nvSpPr>
        <xdr:spPr bwMode="auto">
          <a:xfrm>
            <a:off x="272" y="68"/>
            <a:ext cx="96"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00000000-0008-0000-0A00-000009000000}"/>
              </a:ext>
            </a:extLst>
          </xdr:cNvPr>
          <xdr:cNvSpPr>
            <a:spLocks noChangeShapeType="1"/>
          </xdr:cNvSpPr>
        </xdr:nvSpPr>
        <xdr:spPr bwMode="auto">
          <a:xfrm>
            <a:off x="0" y="23"/>
            <a:ext cx="108"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0A00-00000A000000}"/>
              </a:ext>
            </a:extLst>
          </xdr:cNvPr>
          <xdr:cNvSpPr>
            <a:spLocks noChangeShapeType="1"/>
          </xdr:cNvSpPr>
        </xdr:nvSpPr>
        <xdr:spPr bwMode="auto">
          <a:xfrm>
            <a:off x="0" y="113"/>
            <a:ext cx="10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314025</xdr:colOff>
      <xdr:row>24</xdr:row>
      <xdr:rowOff>189703</xdr:rowOff>
    </xdr:from>
    <xdr:to>
      <xdr:col>9</xdr:col>
      <xdr:colOff>168594</xdr:colOff>
      <xdr:row>27</xdr:row>
      <xdr:rowOff>19642</xdr:rowOff>
    </xdr:to>
    <xdr:grpSp>
      <xdr:nvGrpSpPr>
        <xdr:cNvPr id="11" name="Group 10">
          <a:extLst>
            <a:ext uri="{FF2B5EF4-FFF2-40B4-BE49-F238E27FC236}">
              <a16:creationId xmlns:a16="http://schemas.microsoft.com/office/drawing/2014/main" id="{00000000-0008-0000-0A00-00000B000000}"/>
            </a:ext>
          </a:extLst>
        </xdr:cNvPr>
        <xdr:cNvGrpSpPr>
          <a:grpSpLocks/>
        </xdr:cNvGrpSpPr>
      </xdr:nvGrpSpPr>
      <xdr:grpSpPr bwMode="auto">
        <a:xfrm>
          <a:off x="6176230" y="4579862"/>
          <a:ext cx="1222705" cy="479371"/>
          <a:chOff x="548" y="0"/>
          <a:chExt cx="457" cy="136"/>
        </a:xfrm>
      </xdr:grpSpPr>
      <xdr:sp macro="" textlink="">
        <xdr:nvSpPr>
          <xdr:cNvPr id="12" name="Freeform 11">
            <a:extLst>
              <a:ext uri="{FF2B5EF4-FFF2-40B4-BE49-F238E27FC236}">
                <a16:creationId xmlns:a16="http://schemas.microsoft.com/office/drawing/2014/main" id="{00000000-0008-0000-0A00-00000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0000000-0008-0000-0A00-00000D000000}"/>
              </a:ext>
            </a:extLst>
          </xdr:cNvPr>
          <xdr:cNvSpPr>
            <a:spLocks noChangeShapeType="1"/>
          </xdr:cNvSpPr>
        </xdr:nvSpPr>
        <xdr:spPr bwMode="auto">
          <a:xfrm>
            <a:off x="548" y="69"/>
            <a:ext cx="14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Oval 13">
            <a:extLst>
              <a:ext uri="{FF2B5EF4-FFF2-40B4-BE49-F238E27FC236}">
                <a16:creationId xmlns:a16="http://schemas.microsoft.com/office/drawing/2014/main" id="{00000000-0008-0000-0A00-00000E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Line 14">
            <a:extLst>
              <a:ext uri="{FF2B5EF4-FFF2-40B4-BE49-F238E27FC236}">
                <a16:creationId xmlns:a16="http://schemas.microsoft.com/office/drawing/2014/main" id="{00000000-0008-0000-0A00-00000F000000}"/>
              </a:ext>
            </a:extLst>
          </xdr:cNvPr>
          <xdr:cNvSpPr>
            <a:spLocks noChangeShapeType="1"/>
          </xdr:cNvSpPr>
        </xdr:nvSpPr>
        <xdr:spPr bwMode="auto">
          <a:xfrm>
            <a:off x="844" y="68"/>
            <a:ext cx="16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314025</xdr:colOff>
      <xdr:row>10</xdr:row>
      <xdr:rowOff>91108</xdr:rowOff>
    </xdr:from>
    <xdr:to>
      <xdr:col>9</xdr:col>
      <xdr:colOff>209300</xdr:colOff>
      <xdr:row>12</xdr:row>
      <xdr:rowOff>170339</xdr:rowOff>
    </xdr:to>
    <xdr:grpSp>
      <xdr:nvGrpSpPr>
        <xdr:cNvPr id="16" name="Group 15">
          <a:extLst>
            <a:ext uri="{FF2B5EF4-FFF2-40B4-BE49-F238E27FC236}">
              <a16:creationId xmlns:a16="http://schemas.microsoft.com/office/drawing/2014/main" id="{00000000-0008-0000-0A00-000010000000}"/>
            </a:ext>
          </a:extLst>
        </xdr:cNvPr>
        <xdr:cNvGrpSpPr>
          <a:grpSpLocks/>
        </xdr:cNvGrpSpPr>
      </xdr:nvGrpSpPr>
      <xdr:grpSpPr bwMode="auto">
        <a:xfrm>
          <a:off x="6176230" y="2134653"/>
          <a:ext cx="1263411" cy="512186"/>
          <a:chOff x="0" y="244"/>
          <a:chExt cx="391" cy="136"/>
        </a:xfrm>
      </xdr:grpSpPr>
      <xdr:sp macro="" textlink="">
        <xdr:nvSpPr>
          <xdr:cNvPr id="17" name="Freeform 16">
            <a:extLst>
              <a:ext uri="{FF2B5EF4-FFF2-40B4-BE49-F238E27FC236}">
                <a16:creationId xmlns:a16="http://schemas.microsoft.com/office/drawing/2014/main" id="{00000000-0008-0000-0A00-000011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8" name="Freeform 17">
            <a:extLst>
              <a:ext uri="{FF2B5EF4-FFF2-40B4-BE49-F238E27FC236}">
                <a16:creationId xmlns:a16="http://schemas.microsoft.com/office/drawing/2014/main" id="{00000000-0008-0000-0A00-000012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Line 18">
            <a:extLst>
              <a:ext uri="{FF2B5EF4-FFF2-40B4-BE49-F238E27FC236}">
                <a16:creationId xmlns:a16="http://schemas.microsoft.com/office/drawing/2014/main" id="{00000000-0008-0000-0A00-000013000000}"/>
              </a:ext>
            </a:extLst>
          </xdr:cNvPr>
          <xdr:cNvSpPr>
            <a:spLocks noChangeShapeType="1"/>
          </xdr:cNvSpPr>
        </xdr:nvSpPr>
        <xdr:spPr bwMode="auto">
          <a:xfrm>
            <a:off x="272" y="312"/>
            <a:ext cx="11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19">
            <a:extLst>
              <a:ext uri="{FF2B5EF4-FFF2-40B4-BE49-F238E27FC236}">
                <a16:creationId xmlns:a16="http://schemas.microsoft.com/office/drawing/2014/main" id="{00000000-0008-0000-0A00-000014000000}"/>
              </a:ext>
            </a:extLst>
          </xdr:cNvPr>
          <xdr:cNvSpPr>
            <a:spLocks noChangeShapeType="1"/>
          </xdr:cNvSpPr>
        </xdr:nvSpPr>
        <xdr:spPr bwMode="auto">
          <a:xfrm>
            <a:off x="0" y="26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00000000-0008-0000-0A00-000015000000}"/>
              </a:ext>
            </a:extLst>
          </xdr:cNvPr>
          <xdr:cNvSpPr>
            <a:spLocks noChangeShapeType="1"/>
          </xdr:cNvSpPr>
        </xdr:nvSpPr>
        <xdr:spPr bwMode="auto">
          <a:xfrm>
            <a:off x="0" y="357"/>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183173</xdr:colOff>
      <xdr:row>4</xdr:row>
      <xdr:rowOff>14654</xdr:rowOff>
    </xdr:from>
    <xdr:to>
      <xdr:col>13</xdr:col>
      <xdr:colOff>490904</xdr:colOff>
      <xdr:row>16</xdr:row>
      <xdr:rowOff>43961</xdr:rowOff>
    </xdr:to>
    <xdr:sp macro="" textlink="">
      <xdr:nvSpPr>
        <xdr:cNvPr id="50" name="角丸四角形 49">
          <a:extLst>
            <a:ext uri="{FF2B5EF4-FFF2-40B4-BE49-F238E27FC236}">
              <a16:creationId xmlns:a16="http://schemas.microsoft.com/office/drawing/2014/main" id="{00000000-0008-0000-0B00-000032000000}"/>
            </a:ext>
          </a:extLst>
        </xdr:cNvPr>
        <xdr:cNvSpPr/>
      </xdr:nvSpPr>
      <xdr:spPr>
        <a:xfrm>
          <a:off x="1560635" y="886558"/>
          <a:ext cx="5224096" cy="2051538"/>
        </a:xfrm>
        <a:prstGeom prst="roundRect">
          <a:avLst>
            <a:gd name="adj" fmla="val 6145"/>
          </a:avLst>
        </a:prstGeom>
        <a:gradFill rotWithShape="1">
          <a:gsLst>
            <a:gs pos="0">
              <a:srgbClr val="9BBB59">
                <a:tint val="50000"/>
                <a:satMod val="300000"/>
              </a:srgbClr>
            </a:gs>
            <a:gs pos="35000">
              <a:srgbClr val="9BBB59">
                <a:tint val="37000"/>
                <a:satMod val="300000"/>
              </a:srgbClr>
            </a:gs>
            <a:gs pos="100000">
              <a:srgbClr val="9BBB59">
                <a:tint val="15000"/>
                <a:satMod val="350000"/>
              </a:srgbClr>
            </a:gs>
          </a:gsLst>
          <a:lin ang="16200000" scaled="1"/>
        </a:gradFill>
        <a:ln w="9525" cap="flat" cmpd="sng" algn="ctr">
          <a:solidFill>
            <a:srgbClr val="9BBB59">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xdr:col>
      <xdr:colOff>454589</xdr:colOff>
      <xdr:row>4</xdr:row>
      <xdr:rowOff>120356</xdr:rowOff>
    </xdr:from>
    <xdr:to>
      <xdr:col>14</xdr:col>
      <xdr:colOff>108176</xdr:colOff>
      <xdr:row>15</xdr:row>
      <xdr:rowOff>141403</xdr:rowOff>
    </xdr:to>
    <xdr:grpSp>
      <xdr:nvGrpSpPr>
        <xdr:cNvPr id="204" name="グループ化 203">
          <a:extLst>
            <a:ext uri="{FF2B5EF4-FFF2-40B4-BE49-F238E27FC236}">
              <a16:creationId xmlns:a16="http://schemas.microsoft.com/office/drawing/2014/main" id="{00000000-0008-0000-0B00-0000CC000000}"/>
            </a:ext>
          </a:extLst>
        </xdr:cNvPr>
        <xdr:cNvGrpSpPr/>
      </xdr:nvGrpSpPr>
      <xdr:grpSpPr>
        <a:xfrm>
          <a:off x="2506794" y="1081515"/>
          <a:ext cx="5922768" cy="1926047"/>
          <a:chOff x="1283347" y="1032383"/>
          <a:chExt cx="5931305" cy="1932791"/>
        </a:xfrm>
      </xdr:grpSpPr>
      <xdr:sp macro="" textlink="">
        <xdr:nvSpPr>
          <xdr:cNvPr id="202" name="角丸四角形 201">
            <a:extLst>
              <a:ext uri="{FF2B5EF4-FFF2-40B4-BE49-F238E27FC236}">
                <a16:creationId xmlns:a16="http://schemas.microsoft.com/office/drawing/2014/main" id="{00000000-0008-0000-0B00-0000CA000000}"/>
              </a:ext>
            </a:extLst>
          </xdr:cNvPr>
          <xdr:cNvSpPr/>
        </xdr:nvSpPr>
        <xdr:spPr>
          <a:xfrm>
            <a:off x="1731065" y="1043609"/>
            <a:ext cx="2070653" cy="944218"/>
          </a:xfrm>
          <a:prstGeom prst="roundRect">
            <a:avLst>
              <a:gd name="adj" fmla="val 11859"/>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sp macro="" textlink="">
        <xdr:nvSpPr>
          <xdr:cNvPr id="203" name="角丸四角形 202">
            <a:extLst>
              <a:ext uri="{FF2B5EF4-FFF2-40B4-BE49-F238E27FC236}">
                <a16:creationId xmlns:a16="http://schemas.microsoft.com/office/drawing/2014/main" id="{00000000-0008-0000-0B00-0000CB000000}"/>
              </a:ext>
            </a:extLst>
          </xdr:cNvPr>
          <xdr:cNvSpPr/>
        </xdr:nvSpPr>
        <xdr:spPr>
          <a:xfrm>
            <a:off x="3859695" y="2020956"/>
            <a:ext cx="2103782" cy="944218"/>
          </a:xfrm>
          <a:prstGeom prst="roundRect">
            <a:avLst>
              <a:gd name="adj" fmla="val 11859"/>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grpSp>
        <xdr:nvGrpSpPr>
          <xdr:cNvPr id="114" name="グループ化 113">
            <a:extLst>
              <a:ext uri="{FF2B5EF4-FFF2-40B4-BE49-F238E27FC236}">
                <a16:creationId xmlns:a16="http://schemas.microsoft.com/office/drawing/2014/main" id="{00000000-0008-0000-0B00-000072000000}"/>
              </a:ext>
            </a:extLst>
          </xdr:cNvPr>
          <xdr:cNvGrpSpPr/>
        </xdr:nvGrpSpPr>
        <xdr:grpSpPr>
          <a:xfrm>
            <a:off x="1531468" y="1187355"/>
            <a:ext cx="4852420" cy="702327"/>
            <a:chOff x="492749" y="2060848"/>
            <a:chExt cx="9165917" cy="1312112"/>
          </a:xfrm>
        </xdr:grpSpPr>
        <xdr:cxnSp macro="">
          <xdr:nvCxnSpPr>
            <xdr:cNvPr id="119" name="カギ線コネクタ 118">
              <a:extLst>
                <a:ext uri="{FF2B5EF4-FFF2-40B4-BE49-F238E27FC236}">
                  <a16:creationId xmlns:a16="http://schemas.microsoft.com/office/drawing/2014/main" id="{00000000-0008-0000-0B00-000077000000}"/>
                </a:ext>
              </a:extLst>
            </xdr:cNvPr>
            <xdr:cNvCxnSpPr/>
          </xdr:nvCxnSpPr>
          <xdr:spPr>
            <a:xfrm flipV="1">
              <a:off x="2232372" y="2178137"/>
              <a:ext cx="1553105" cy="156385"/>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20" name="カギ線コネクタ 119">
              <a:extLst>
                <a:ext uri="{FF2B5EF4-FFF2-40B4-BE49-F238E27FC236}">
                  <a16:creationId xmlns:a16="http://schemas.microsoft.com/office/drawing/2014/main" id="{00000000-0008-0000-0B00-000078000000}"/>
                </a:ext>
              </a:extLst>
            </xdr:cNvPr>
            <xdr:cNvCxnSpPr>
              <a:stCxn id="124" idx="3"/>
            </xdr:cNvCxnSpPr>
          </xdr:nvCxnSpPr>
          <xdr:spPr>
            <a:xfrm flipV="1">
              <a:off x="2229310" y="2490906"/>
              <a:ext cx="923009" cy="608379"/>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00000000-0008-0000-0B00-000079000000}"/>
                </a:ext>
              </a:extLst>
            </xdr:cNvPr>
            <xdr:cNvCxnSpPr/>
          </xdr:nvCxnSpPr>
          <xdr:spPr>
            <a:xfrm>
              <a:off x="2232372" y="3099287"/>
              <a:ext cx="7426294"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23" name="カギ線コネクタ 122">
              <a:extLst>
                <a:ext uri="{FF2B5EF4-FFF2-40B4-BE49-F238E27FC236}">
                  <a16:creationId xmlns:a16="http://schemas.microsoft.com/office/drawing/2014/main" id="{00000000-0008-0000-0B00-00007B000000}"/>
                </a:ext>
              </a:extLst>
            </xdr:cNvPr>
            <xdr:cNvCxnSpPr/>
          </xdr:nvCxnSpPr>
          <xdr:spPr>
            <a:xfrm rot="16200000" flipV="1">
              <a:off x="902211" y="2319535"/>
              <a:ext cx="764763" cy="481968"/>
            </a:xfrm>
            <a:prstGeom prst="bentConnector3">
              <a:avLst>
                <a:gd name="adj1" fmla="val -2477"/>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124" name="フローチャート : 論理積ゲート 123">
              <a:extLst>
                <a:ext uri="{FF2B5EF4-FFF2-40B4-BE49-F238E27FC236}">
                  <a16:creationId xmlns:a16="http://schemas.microsoft.com/office/drawing/2014/main" id="{00000000-0008-0000-0B00-00007C000000}"/>
                </a:ext>
              </a:extLst>
            </xdr:cNvPr>
            <xdr:cNvSpPr/>
          </xdr:nvSpPr>
          <xdr:spPr>
            <a:xfrm>
              <a:off x="1525576" y="2825612"/>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25" name="直線コネクタ 124">
              <a:extLst>
                <a:ext uri="{FF2B5EF4-FFF2-40B4-BE49-F238E27FC236}">
                  <a16:creationId xmlns:a16="http://schemas.microsoft.com/office/drawing/2014/main" id="{00000000-0008-0000-0B00-00007D000000}"/>
                </a:ext>
              </a:extLst>
            </xdr:cNvPr>
            <xdr:cNvCxnSpPr/>
          </xdr:nvCxnSpPr>
          <xdr:spPr>
            <a:xfrm>
              <a:off x="492749" y="3255670"/>
              <a:ext cx="1032828"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00000000-0008-0000-0B00-00007E000000}"/>
                </a:ext>
              </a:extLst>
            </xdr:cNvPr>
            <xdr:cNvCxnSpPr/>
          </xdr:nvCxnSpPr>
          <xdr:spPr>
            <a:xfrm>
              <a:off x="520355" y="2178138"/>
              <a:ext cx="1093189"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127" name="フローチャート : 論理積ゲート 57">
              <a:extLst>
                <a:ext uri="{FF2B5EF4-FFF2-40B4-BE49-F238E27FC236}">
                  <a16:creationId xmlns:a16="http://schemas.microsoft.com/office/drawing/2014/main" id="{00000000-0008-0000-0B00-00007F000000}"/>
                </a:ext>
              </a:extLst>
            </xdr:cNvPr>
            <xdr:cNvSpPr/>
          </xdr:nvSpPr>
          <xdr:spPr>
            <a:xfrm>
              <a:off x="1528639" y="2060848"/>
              <a:ext cx="703733" cy="547348"/>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128" name="フリーフォーム10">
              <a:extLst>
                <a:ext uri="{FF2B5EF4-FFF2-40B4-BE49-F238E27FC236}">
                  <a16:creationId xmlns:a16="http://schemas.microsoft.com/office/drawing/2014/main" id="{00000000-0008-0000-0B00-000080000000}"/>
                </a:ext>
              </a:extLst>
            </xdr:cNvPr>
            <xdr:cNvSpPr/>
          </xdr:nvSpPr>
          <xdr:spPr>
            <a:xfrm>
              <a:off x="3152318" y="2306248"/>
              <a:ext cx="307764" cy="369317"/>
            </a:xfrm>
            <a:custGeom>
              <a:avLst/>
              <a:gdLst/>
              <a:ahLst/>
              <a:cxnLst/>
              <a:rect l="0" t="0" r="0" b="0"/>
              <a:pathLst>
                <a:path w="200" h="240">
                  <a:moveTo>
                    <a:pt x="0" y="0"/>
                  </a:moveTo>
                  <a:lnTo>
                    <a:pt x="0" y="240"/>
                  </a:lnTo>
                  <a:lnTo>
                    <a:pt x="200" y="120"/>
                  </a:lnTo>
                  <a:lnTo>
                    <a:pt x="0" y="0"/>
                  </a:lnTo>
                </a:path>
              </a:pathLst>
            </a:custGeom>
            <a:solidFill>
              <a:schemeClr val="bg1"/>
            </a:solidFill>
            <a:ln w="19050" cap="flat" cmpd="sng" algn="ctr">
              <a:solidFill>
                <a:srgbClr val="000000"/>
              </a:solidFill>
              <a:prstDash val="solid"/>
              <a:miter/>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29" name="ellipse 12">
              <a:extLst>
                <a:ext uri="{FF2B5EF4-FFF2-40B4-BE49-F238E27FC236}">
                  <a16:creationId xmlns:a16="http://schemas.microsoft.com/office/drawing/2014/main" id="{00000000-0008-0000-0B00-000081000000}"/>
                </a:ext>
              </a:extLst>
            </xdr:cNvPr>
            <xdr:cNvSpPr/>
          </xdr:nvSpPr>
          <xdr:spPr>
            <a:xfrm>
              <a:off x="3460082" y="2441664"/>
              <a:ext cx="100023" cy="100023"/>
            </a:xfrm>
            <a:prstGeom prst="ellipse">
              <a:avLst/>
            </a:prstGeom>
            <a:solidFill>
              <a:schemeClr val="bg1"/>
            </a:solid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30" name="line 13">
              <a:extLst>
                <a:ext uri="{FF2B5EF4-FFF2-40B4-BE49-F238E27FC236}">
                  <a16:creationId xmlns:a16="http://schemas.microsoft.com/office/drawing/2014/main" id="{00000000-0008-0000-0B00-000082000000}"/>
                </a:ext>
              </a:extLst>
            </xdr:cNvPr>
            <xdr:cNvSpPr/>
          </xdr:nvSpPr>
          <xdr:spPr>
            <a:xfrm>
              <a:off x="3560107" y="2490907"/>
              <a:ext cx="116832" cy="0"/>
            </a:xfrm>
            <a:prstGeom prst="line">
              <a:avLst/>
            </a:prstGeom>
            <a:no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31" name="フローチャート : 論理積ゲート 130">
              <a:extLst>
                <a:ext uri="{FF2B5EF4-FFF2-40B4-BE49-F238E27FC236}">
                  <a16:creationId xmlns:a16="http://schemas.microsoft.com/office/drawing/2014/main" id="{00000000-0008-0000-0B00-000083000000}"/>
                </a:ext>
              </a:extLst>
            </xdr:cNvPr>
            <xdr:cNvSpPr/>
          </xdr:nvSpPr>
          <xdr:spPr>
            <a:xfrm>
              <a:off x="3785477" y="2060848"/>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32" name="直線コネクタ 131">
              <a:extLst>
                <a:ext uri="{FF2B5EF4-FFF2-40B4-BE49-F238E27FC236}">
                  <a16:creationId xmlns:a16="http://schemas.microsoft.com/office/drawing/2014/main" id="{00000000-0008-0000-0B00-000084000000}"/>
                </a:ext>
              </a:extLst>
            </xdr:cNvPr>
            <xdr:cNvCxnSpPr/>
          </xdr:nvCxnSpPr>
          <xdr:spPr>
            <a:xfrm>
              <a:off x="3609544" y="2490906"/>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115" name="正方形/長方形 114">
            <a:extLst>
              <a:ext uri="{FF2B5EF4-FFF2-40B4-BE49-F238E27FC236}">
                <a16:creationId xmlns:a16="http://schemas.microsoft.com/office/drawing/2014/main" id="{00000000-0008-0000-0B00-000073000000}"/>
              </a:ext>
            </a:extLst>
          </xdr:cNvPr>
          <xdr:cNvSpPr/>
        </xdr:nvSpPr>
        <xdr:spPr>
          <a:xfrm>
            <a:off x="1283347" y="1032383"/>
            <a:ext cx="250467" cy="365228"/>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A</a:t>
            </a:r>
            <a:endParaRPr lang="ja-JP" altLang="en-US" sz="1050">
              <a:solidFill>
                <a:srgbClr val="000000"/>
              </a:solidFill>
            </a:endParaRPr>
          </a:p>
        </xdr:txBody>
      </xdr:sp>
      <xdr:sp macro="" textlink="">
        <xdr:nvSpPr>
          <xdr:cNvPr id="116" name="正方形/長方形 115">
            <a:extLst>
              <a:ext uri="{FF2B5EF4-FFF2-40B4-BE49-F238E27FC236}">
                <a16:creationId xmlns:a16="http://schemas.microsoft.com/office/drawing/2014/main" id="{00000000-0008-0000-0B00-000074000000}"/>
              </a:ext>
            </a:extLst>
          </xdr:cNvPr>
          <xdr:cNvSpPr/>
        </xdr:nvSpPr>
        <xdr:spPr>
          <a:xfrm>
            <a:off x="1289915" y="1631810"/>
            <a:ext cx="235006" cy="365228"/>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B</a:t>
            </a:r>
            <a:endParaRPr lang="ja-JP" altLang="en-US" sz="1050">
              <a:solidFill>
                <a:srgbClr val="000000"/>
              </a:solidFill>
            </a:endParaRPr>
          </a:p>
        </xdr:txBody>
      </xdr:sp>
      <xdr:grpSp>
        <xdr:nvGrpSpPr>
          <xdr:cNvPr id="137" name="グループ化 136">
            <a:extLst>
              <a:ext uri="{FF2B5EF4-FFF2-40B4-BE49-F238E27FC236}">
                <a16:creationId xmlns:a16="http://schemas.microsoft.com/office/drawing/2014/main" id="{00000000-0008-0000-0B00-000089000000}"/>
              </a:ext>
            </a:extLst>
          </xdr:cNvPr>
          <xdr:cNvGrpSpPr/>
        </xdr:nvGrpSpPr>
        <xdr:grpSpPr>
          <a:xfrm>
            <a:off x="1546083" y="2115008"/>
            <a:ext cx="4204775" cy="702327"/>
            <a:chOff x="-3453800" y="2060848"/>
            <a:chExt cx="7943010" cy="1312112"/>
          </a:xfrm>
        </xdr:grpSpPr>
        <xdr:cxnSp macro="">
          <xdr:nvCxnSpPr>
            <xdr:cNvPr id="142" name="カギ線コネクタ 141">
              <a:extLst>
                <a:ext uri="{FF2B5EF4-FFF2-40B4-BE49-F238E27FC236}">
                  <a16:creationId xmlns:a16="http://schemas.microsoft.com/office/drawing/2014/main" id="{00000000-0008-0000-0B00-00008E000000}"/>
                </a:ext>
              </a:extLst>
            </xdr:cNvPr>
            <xdr:cNvCxnSpPr/>
          </xdr:nvCxnSpPr>
          <xdr:spPr>
            <a:xfrm flipV="1">
              <a:off x="2232372" y="2178137"/>
              <a:ext cx="1553105" cy="156385"/>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43" name="カギ線コネクタ 142">
              <a:extLst>
                <a:ext uri="{FF2B5EF4-FFF2-40B4-BE49-F238E27FC236}">
                  <a16:creationId xmlns:a16="http://schemas.microsoft.com/office/drawing/2014/main" id="{00000000-0008-0000-0B00-00008F000000}"/>
                </a:ext>
              </a:extLst>
            </xdr:cNvPr>
            <xdr:cNvCxnSpPr>
              <a:stCxn id="147" idx="3"/>
            </xdr:cNvCxnSpPr>
          </xdr:nvCxnSpPr>
          <xdr:spPr>
            <a:xfrm flipV="1">
              <a:off x="2229310" y="2490906"/>
              <a:ext cx="923009" cy="608379"/>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146" name="カギ線コネクタ 145">
              <a:extLst>
                <a:ext uri="{FF2B5EF4-FFF2-40B4-BE49-F238E27FC236}">
                  <a16:creationId xmlns:a16="http://schemas.microsoft.com/office/drawing/2014/main" id="{00000000-0008-0000-0B00-000092000000}"/>
                </a:ext>
              </a:extLst>
            </xdr:cNvPr>
            <xdr:cNvCxnSpPr/>
          </xdr:nvCxnSpPr>
          <xdr:spPr>
            <a:xfrm rot="16200000" flipV="1">
              <a:off x="902211" y="2319535"/>
              <a:ext cx="764763" cy="481968"/>
            </a:xfrm>
            <a:prstGeom prst="bentConnector3">
              <a:avLst>
                <a:gd name="adj1" fmla="val -2477"/>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147" name="フローチャート : 論理積ゲート 146">
              <a:extLst>
                <a:ext uri="{FF2B5EF4-FFF2-40B4-BE49-F238E27FC236}">
                  <a16:creationId xmlns:a16="http://schemas.microsoft.com/office/drawing/2014/main" id="{00000000-0008-0000-0B00-000093000000}"/>
                </a:ext>
              </a:extLst>
            </xdr:cNvPr>
            <xdr:cNvSpPr/>
          </xdr:nvSpPr>
          <xdr:spPr>
            <a:xfrm>
              <a:off x="1525576" y="2825612"/>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48" name="直線コネクタ 147">
              <a:extLst>
                <a:ext uri="{FF2B5EF4-FFF2-40B4-BE49-F238E27FC236}">
                  <a16:creationId xmlns:a16="http://schemas.microsoft.com/office/drawing/2014/main" id="{00000000-0008-0000-0B00-000094000000}"/>
                </a:ext>
              </a:extLst>
            </xdr:cNvPr>
            <xdr:cNvCxnSpPr/>
          </xdr:nvCxnSpPr>
          <xdr:spPr>
            <a:xfrm>
              <a:off x="-3453800" y="3255670"/>
              <a:ext cx="4979375"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150" name="フローチャート : 論理積ゲート 57">
              <a:extLst>
                <a:ext uri="{FF2B5EF4-FFF2-40B4-BE49-F238E27FC236}">
                  <a16:creationId xmlns:a16="http://schemas.microsoft.com/office/drawing/2014/main" id="{00000000-0008-0000-0B00-000096000000}"/>
                </a:ext>
              </a:extLst>
            </xdr:cNvPr>
            <xdr:cNvSpPr/>
          </xdr:nvSpPr>
          <xdr:spPr>
            <a:xfrm>
              <a:off x="1528639" y="2060848"/>
              <a:ext cx="703733" cy="547348"/>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151" name="フリーフォーム10">
              <a:extLst>
                <a:ext uri="{FF2B5EF4-FFF2-40B4-BE49-F238E27FC236}">
                  <a16:creationId xmlns:a16="http://schemas.microsoft.com/office/drawing/2014/main" id="{00000000-0008-0000-0B00-000097000000}"/>
                </a:ext>
              </a:extLst>
            </xdr:cNvPr>
            <xdr:cNvSpPr/>
          </xdr:nvSpPr>
          <xdr:spPr>
            <a:xfrm>
              <a:off x="3152318" y="2306248"/>
              <a:ext cx="307764" cy="369317"/>
            </a:xfrm>
            <a:custGeom>
              <a:avLst/>
              <a:gdLst/>
              <a:ahLst/>
              <a:cxnLst/>
              <a:rect l="0" t="0" r="0" b="0"/>
              <a:pathLst>
                <a:path w="200" h="240">
                  <a:moveTo>
                    <a:pt x="0" y="0"/>
                  </a:moveTo>
                  <a:lnTo>
                    <a:pt x="0" y="240"/>
                  </a:lnTo>
                  <a:lnTo>
                    <a:pt x="200" y="120"/>
                  </a:lnTo>
                  <a:lnTo>
                    <a:pt x="0" y="0"/>
                  </a:lnTo>
                </a:path>
              </a:pathLst>
            </a:custGeom>
            <a:solidFill>
              <a:schemeClr val="bg1"/>
            </a:solidFill>
            <a:ln w="19050" cap="flat" cmpd="sng" algn="ctr">
              <a:solidFill>
                <a:srgbClr val="000000"/>
              </a:solidFill>
              <a:prstDash val="solid"/>
              <a:miter/>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52" name="ellipse 12">
              <a:extLst>
                <a:ext uri="{FF2B5EF4-FFF2-40B4-BE49-F238E27FC236}">
                  <a16:creationId xmlns:a16="http://schemas.microsoft.com/office/drawing/2014/main" id="{00000000-0008-0000-0B00-000098000000}"/>
                </a:ext>
              </a:extLst>
            </xdr:cNvPr>
            <xdr:cNvSpPr/>
          </xdr:nvSpPr>
          <xdr:spPr>
            <a:xfrm>
              <a:off x="3460082" y="2441664"/>
              <a:ext cx="100023" cy="100023"/>
            </a:xfrm>
            <a:prstGeom prst="ellipse">
              <a:avLst/>
            </a:prstGeom>
            <a:solidFill>
              <a:schemeClr val="bg1"/>
            </a:solid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53" name="line 13">
              <a:extLst>
                <a:ext uri="{FF2B5EF4-FFF2-40B4-BE49-F238E27FC236}">
                  <a16:creationId xmlns:a16="http://schemas.microsoft.com/office/drawing/2014/main" id="{00000000-0008-0000-0B00-000099000000}"/>
                </a:ext>
              </a:extLst>
            </xdr:cNvPr>
            <xdr:cNvSpPr/>
          </xdr:nvSpPr>
          <xdr:spPr>
            <a:xfrm>
              <a:off x="3560107" y="2490907"/>
              <a:ext cx="116832" cy="0"/>
            </a:xfrm>
            <a:prstGeom prst="line">
              <a:avLst/>
            </a:prstGeom>
            <a:no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154" name="フローチャート : 論理積ゲート 153">
              <a:extLst>
                <a:ext uri="{FF2B5EF4-FFF2-40B4-BE49-F238E27FC236}">
                  <a16:creationId xmlns:a16="http://schemas.microsoft.com/office/drawing/2014/main" id="{00000000-0008-0000-0B00-00009A000000}"/>
                </a:ext>
              </a:extLst>
            </xdr:cNvPr>
            <xdr:cNvSpPr/>
          </xdr:nvSpPr>
          <xdr:spPr>
            <a:xfrm>
              <a:off x="3785477" y="2060848"/>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55" name="直線コネクタ 154">
              <a:extLst>
                <a:ext uri="{FF2B5EF4-FFF2-40B4-BE49-F238E27FC236}">
                  <a16:creationId xmlns:a16="http://schemas.microsoft.com/office/drawing/2014/main" id="{00000000-0008-0000-0B00-00009B000000}"/>
                </a:ext>
              </a:extLst>
            </xdr:cNvPr>
            <xdr:cNvCxnSpPr/>
          </xdr:nvCxnSpPr>
          <xdr:spPr>
            <a:xfrm>
              <a:off x="3609544" y="2490906"/>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158" name="正方形/長方形 157">
            <a:extLst>
              <a:ext uri="{FF2B5EF4-FFF2-40B4-BE49-F238E27FC236}">
                <a16:creationId xmlns:a16="http://schemas.microsoft.com/office/drawing/2014/main" id="{00000000-0008-0000-0B00-00009E000000}"/>
              </a:ext>
            </a:extLst>
          </xdr:cNvPr>
          <xdr:cNvSpPr/>
        </xdr:nvSpPr>
        <xdr:spPr>
          <a:xfrm>
            <a:off x="1312812" y="2559462"/>
            <a:ext cx="235006" cy="365228"/>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X</a:t>
            </a:r>
            <a:endParaRPr lang="ja-JP" altLang="en-US" sz="1050">
              <a:solidFill>
                <a:srgbClr val="000000"/>
              </a:solidFill>
            </a:endParaRPr>
          </a:p>
        </xdr:txBody>
      </xdr:sp>
      <xdr:sp macro="" textlink="">
        <xdr:nvSpPr>
          <xdr:cNvPr id="161" name="フローチャート : 論理積ゲート 57">
            <a:extLst>
              <a:ext uri="{FF2B5EF4-FFF2-40B4-BE49-F238E27FC236}">
                <a16:creationId xmlns:a16="http://schemas.microsoft.com/office/drawing/2014/main" id="{00000000-0008-0000-0B00-0000A1000000}"/>
              </a:ext>
            </a:extLst>
          </xdr:cNvPr>
          <xdr:cNvSpPr/>
        </xdr:nvSpPr>
        <xdr:spPr>
          <a:xfrm>
            <a:off x="6162262" y="1681369"/>
            <a:ext cx="372534" cy="292976"/>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77" name="カギ線コネクタ 176">
            <a:extLst>
              <a:ext uri="{FF2B5EF4-FFF2-40B4-BE49-F238E27FC236}">
                <a16:creationId xmlns:a16="http://schemas.microsoft.com/office/drawing/2014/main" id="{00000000-0008-0000-0B00-0000B1000000}"/>
              </a:ext>
            </a:extLst>
          </xdr:cNvPr>
          <xdr:cNvCxnSpPr/>
        </xdr:nvCxnSpPr>
        <xdr:spPr>
          <a:xfrm flipV="1">
            <a:off x="4596343" y="1915218"/>
            <a:ext cx="1619272" cy="758322"/>
          </a:xfrm>
          <a:prstGeom prst="bentConnector3">
            <a:avLst>
              <a:gd name="adj1" fmla="val 92645"/>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197" name="フリーフォーム 196">
            <a:extLst>
              <a:ext uri="{FF2B5EF4-FFF2-40B4-BE49-F238E27FC236}">
                <a16:creationId xmlns:a16="http://schemas.microsoft.com/office/drawing/2014/main" id="{00000000-0008-0000-0B00-0000C5000000}"/>
              </a:ext>
            </a:extLst>
          </xdr:cNvPr>
          <xdr:cNvSpPr/>
        </xdr:nvSpPr>
        <xdr:spPr>
          <a:xfrm>
            <a:off x="3648371" y="1337996"/>
            <a:ext cx="584042" cy="837017"/>
          </a:xfrm>
          <a:custGeom>
            <a:avLst/>
            <a:gdLst>
              <a:gd name="connsiteX0" fmla="*/ 0 w 582386"/>
              <a:gd name="connsiteY0" fmla="*/ 0 h 838200"/>
              <a:gd name="connsiteX1" fmla="*/ 179615 w 582386"/>
              <a:gd name="connsiteY1" fmla="*/ 0 h 838200"/>
              <a:gd name="connsiteX2" fmla="*/ 179615 w 582386"/>
              <a:gd name="connsiteY2" fmla="*/ 838200 h 838200"/>
              <a:gd name="connsiteX3" fmla="*/ 582386 w 582386"/>
              <a:gd name="connsiteY3" fmla="*/ 838200 h 838200"/>
              <a:gd name="connsiteX0" fmla="*/ 0 w 582386"/>
              <a:gd name="connsiteY0" fmla="*/ 0 h 838200"/>
              <a:gd name="connsiteX1" fmla="*/ 179615 w 582386"/>
              <a:gd name="connsiteY1" fmla="*/ 0 h 838200"/>
              <a:gd name="connsiteX2" fmla="*/ 177768 w 582386"/>
              <a:gd name="connsiteY2" fmla="*/ 376127 h 838200"/>
              <a:gd name="connsiteX3" fmla="*/ 179615 w 582386"/>
              <a:gd name="connsiteY3" fmla="*/ 838200 h 838200"/>
              <a:gd name="connsiteX4" fmla="*/ 582386 w 582386"/>
              <a:gd name="connsiteY4"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273351 w 582386"/>
              <a:gd name="connsiteY3" fmla="*/ 477691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273351 w 582386"/>
              <a:gd name="connsiteY3" fmla="*/ 477691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80246 w 582386"/>
              <a:gd name="connsiteY2" fmla="*/ 368559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80246 w 582386"/>
              <a:gd name="connsiteY2" fmla="*/ 368559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43332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82386" h="838200">
                <a:moveTo>
                  <a:pt x="0" y="0"/>
                </a:moveTo>
                <a:lnTo>
                  <a:pt x="179615" y="0"/>
                </a:lnTo>
                <a:cubicBezTo>
                  <a:pt x="178999" y="125376"/>
                  <a:pt x="178384" y="230570"/>
                  <a:pt x="177768" y="355946"/>
                </a:cubicBezTo>
                <a:cubicBezTo>
                  <a:pt x="241348" y="374583"/>
                  <a:pt x="220557" y="440094"/>
                  <a:pt x="179589" y="446133"/>
                </a:cubicBezTo>
                <a:cubicBezTo>
                  <a:pt x="179897" y="523145"/>
                  <a:pt x="179076" y="612331"/>
                  <a:pt x="179615" y="838200"/>
                </a:cubicBezTo>
                <a:lnTo>
                  <a:pt x="582386" y="83820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a:xfrm>
            <a:off x="6534269" y="1827143"/>
            <a:ext cx="458856"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00" name="正方形/長方形 199">
            <a:extLst>
              <a:ext uri="{FF2B5EF4-FFF2-40B4-BE49-F238E27FC236}">
                <a16:creationId xmlns:a16="http://schemas.microsoft.com/office/drawing/2014/main" id="{00000000-0008-0000-0B00-0000C8000000}"/>
              </a:ext>
            </a:extLst>
          </xdr:cNvPr>
          <xdr:cNvSpPr/>
        </xdr:nvSpPr>
        <xdr:spPr>
          <a:xfrm>
            <a:off x="6988342" y="2066161"/>
            <a:ext cx="226310" cy="365466"/>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S</a:t>
            </a:r>
            <a:endParaRPr lang="ja-JP" altLang="en-US" sz="1050">
              <a:solidFill>
                <a:srgbClr val="000000"/>
              </a:solidFill>
            </a:endParaRPr>
          </a:p>
        </xdr:txBody>
      </xdr:sp>
      <xdr:sp macro="" textlink="">
        <xdr:nvSpPr>
          <xdr:cNvPr id="201" name="正方形/長方形 200">
            <a:extLst>
              <a:ext uri="{FF2B5EF4-FFF2-40B4-BE49-F238E27FC236}">
                <a16:creationId xmlns:a16="http://schemas.microsoft.com/office/drawing/2014/main" id="{00000000-0008-0000-0B00-0000C9000000}"/>
              </a:ext>
            </a:extLst>
          </xdr:cNvPr>
          <xdr:cNvSpPr/>
        </xdr:nvSpPr>
        <xdr:spPr>
          <a:xfrm>
            <a:off x="6955482" y="1617628"/>
            <a:ext cx="243485" cy="365225"/>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C</a:t>
            </a:r>
            <a:endParaRPr lang="ja-JP" altLang="en-US" sz="1050">
              <a:solidFill>
                <a:srgbClr val="000000"/>
              </a:solidFill>
            </a:endParaRPr>
          </a:p>
        </xdr:txBody>
      </xdr:sp>
    </xdr:grpSp>
    <xdr:clientData/>
  </xdr:twoCellAnchor>
  <xdr:twoCellAnchor>
    <xdr:from>
      <xdr:col>12</xdr:col>
      <xdr:colOff>19374</xdr:colOff>
      <xdr:row>11</xdr:row>
      <xdr:rowOff>129067</xdr:rowOff>
    </xdr:from>
    <xdr:to>
      <xdr:col>13</xdr:col>
      <xdr:colOff>619312</xdr:colOff>
      <xdr:row>12</xdr:row>
      <xdr:rowOff>82406</xdr:rowOff>
    </xdr:to>
    <xdr:sp macro="" textlink="">
      <xdr:nvSpPr>
        <xdr:cNvPr id="3" name="フリーフォーム 2">
          <a:extLst>
            <a:ext uri="{FF2B5EF4-FFF2-40B4-BE49-F238E27FC236}">
              <a16:creationId xmlns:a16="http://schemas.microsoft.com/office/drawing/2014/main" id="{00000000-0008-0000-0B00-000003000000}"/>
            </a:ext>
          </a:extLst>
        </xdr:cNvPr>
        <xdr:cNvSpPr/>
      </xdr:nvSpPr>
      <xdr:spPr>
        <a:xfrm>
          <a:off x="5624470" y="2078029"/>
          <a:ext cx="1288669" cy="121858"/>
        </a:xfrm>
        <a:custGeom>
          <a:avLst/>
          <a:gdLst>
            <a:gd name="connsiteX0" fmla="*/ 0 w 1262466"/>
            <a:gd name="connsiteY0" fmla="*/ 913754 h 913754"/>
            <a:gd name="connsiteX1" fmla="*/ 245390 w 1262466"/>
            <a:gd name="connsiteY1" fmla="*/ 913754 h 913754"/>
            <a:gd name="connsiteX2" fmla="*/ 245390 w 1262466"/>
            <a:gd name="connsiteY2" fmla="*/ 0 h 913754"/>
            <a:gd name="connsiteX3" fmla="*/ 1262466 w 1262466"/>
            <a:gd name="connsiteY3"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5390 w 1262466"/>
            <a:gd name="connsiteY3" fmla="*/ 0 h 913754"/>
            <a:gd name="connsiteX4" fmla="*/ 1262466 w 1262466"/>
            <a:gd name="connsiteY4"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1262466 w 1262466"/>
            <a:gd name="connsiteY4"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1262466 w 1262466"/>
            <a:gd name="connsiteY4" fmla="*/ 0 h 913754"/>
            <a:gd name="connsiteX0" fmla="*/ 0 w 1262466"/>
            <a:gd name="connsiteY0" fmla="*/ 913754 h 913754"/>
            <a:gd name="connsiteX1" fmla="*/ 245390 w 1262466"/>
            <a:gd name="connsiteY1" fmla="*/ 913754 h 913754"/>
            <a:gd name="connsiteX2" fmla="*/ 242161 w 1262466"/>
            <a:gd name="connsiteY2" fmla="*/ 345483 h 913754"/>
            <a:gd name="connsiteX3" fmla="*/ 1262466 w 1262466"/>
            <a:gd name="connsiteY3" fmla="*/ 0 h 913754"/>
            <a:gd name="connsiteX0" fmla="*/ 0 w 1262466"/>
            <a:gd name="connsiteY0" fmla="*/ 913754 h 949426"/>
            <a:gd name="connsiteX1" fmla="*/ 245390 w 1262466"/>
            <a:gd name="connsiteY1" fmla="*/ 913754 h 949426"/>
            <a:gd name="connsiteX2" fmla="*/ 388212 w 1262466"/>
            <a:gd name="connsiteY2" fmla="*/ 895524 h 949426"/>
            <a:gd name="connsiteX3" fmla="*/ 1262466 w 1262466"/>
            <a:gd name="connsiteY3" fmla="*/ 0 h 949426"/>
            <a:gd name="connsiteX0" fmla="*/ 0 w 1269769"/>
            <a:gd name="connsiteY0" fmla="*/ 66392 h 102064"/>
            <a:gd name="connsiteX1" fmla="*/ 245390 w 1269769"/>
            <a:gd name="connsiteY1" fmla="*/ 66392 h 102064"/>
            <a:gd name="connsiteX2" fmla="*/ 388212 w 1269769"/>
            <a:gd name="connsiteY2" fmla="*/ 48162 h 102064"/>
            <a:gd name="connsiteX3" fmla="*/ 1269769 w 1269769"/>
            <a:gd name="connsiteY3" fmla="*/ 0 h 102064"/>
            <a:gd name="connsiteX0" fmla="*/ 0 w 1269769"/>
            <a:gd name="connsiteY0" fmla="*/ 66392 h 102064"/>
            <a:gd name="connsiteX1" fmla="*/ 245390 w 1269769"/>
            <a:gd name="connsiteY1" fmla="*/ 66392 h 102064"/>
            <a:gd name="connsiteX2" fmla="*/ 388212 w 1269769"/>
            <a:gd name="connsiteY2" fmla="*/ 48162 h 102064"/>
            <a:gd name="connsiteX3" fmla="*/ 1269769 w 1269769"/>
            <a:gd name="connsiteY3" fmla="*/ 0 h 102064"/>
            <a:gd name="connsiteX0" fmla="*/ 0 w 1269769"/>
            <a:gd name="connsiteY0" fmla="*/ 66392 h 102064"/>
            <a:gd name="connsiteX1" fmla="*/ 245390 w 1269769"/>
            <a:gd name="connsiteY1" fmla="*/ 66392 h 102064"/>
            <a:gd name="connsiteX2" fmla="*/ 388212 w 1269769"/>
            <a:gd name="connsiteY2" fmla="*/ 48162 h 102064"/>
            <a:gd name="connsiteX3" fmla="*/ 1269769 w 1269769"/>
            <a:gd name="connsiteY3" fmla="*/ 0 h 102064"/>
            <a:gd name="connsiteX0" fmla="*/ 0 w 1277072"/>
            <a:gd name="connsiteY0" fmla="*/ 23816 h 59488"/>
            <a:gd name="connsiteX1" fmla="*/ 245390 w 1277072"/>
            <a:gd name="connsiteY1" fmla="*/ 23816 h 59488"/>
            <a:gd name="connsiteX2" fmla="*/ 388212 w 1277072"/>
            <a:gd name="connsiteY2" fmla="*/ 5586 h 59488"/>
            <a:gd name="connsiteX3" fmla="*/ 1277072 w 1277072"/>
            <a:gd name="connsiteY3" fmla="*/ 16887 h 59488"/>
            <a:gd name="connsiteX0" fmla="*/ 0 w 1277072"/>
            <a:gd name="connsiteY0" fmla="*/ 23816 h 59488"/>
            <a:gd name="connsiteX1" fmla="*/ 245390 w 1277072"/>
            <a:gd name="connsiteY1" fmla="*/ 23816 h 59488"/>
            <a:gd name="connsiteX2" fmla="*/ 388212 w 1277072"/>
            <a:gd name="connsiteY2" fmla="*/ 5586 h 59488"/>
            <a:gd name="connsiteX3" fmla="*/ 1277072 w 1277072"/>
            <a:gd name="connsiteY3" fmla="*/ 16887 h 59488"/>
            <a:gd name="connsiteX0" fmla="*/ 0 w 1284375"/>
            <a:gd name="connsiteY0" fmla="*/ 23816 h 59488"/>
            <a:gd name="connsiteX1" fmla="*/ 245390 w 1284375"/>
            <a:gd name="connsiteY1" fmla="*/ 23816 h 59488"/>
            <a:gd name="connsiteX2" fmla="*/ 388212 w 1284375"/>
            <a:gd name="connsiteY2" fmla="*/ 5586 h 59488"/>
            <a:gd name="connsiteX3" fmla="*/ 1284375 w 1284375"/>
            <a:gd name="connsiteY3" fmla="*/ 2021 h 59488"/>
            <a:gd name="connsiteX0" fmla="*/ 0 w 1284375"/>
            <a:gd name="connsiteY0" fmla="*/ 21795 h 160114"/>
            <a:gd name="connsiteX1" fmla="*/ 245390 w 1284375"/>
            <a:gd name="connsiteY1" fmla="*/ 21795 h 160114"/>
            <a:gd name="connsiteX2" fmla="*/ 388212 w 1284375"/>
            <a:gd name="connsiteY2" fmla="*/ 3565 h 160114"/>
            <a:gd name="connsiteX3" fmla="*/ 1284375 w 1284375"/>
            <a:gd name="connsiteY3" fmla="*/ 0 h 160114"/>
            <a:gd name="connsiteX0" fmla="*/ 0 w 1284375"/>
            <a:gd name="connsiteY0" fmla="*/ 21795 h 169744"/>
            <a:gd name="connsiteX1" fmla="*/ 245390 w 1284375"/>
            <a:gd name="connsiteY1" fmla="*/ 21795 h 169744"/>
            <a:gd name="connsiteX2" fmla="*/ 388212 w 1284375"/>
            <a:gd name="connsiteY2" fmla="*/ 3565 h 169744"/>
            <a:gd name="connsiteX3" fmla="*/ 1284375 w 1284375"/>
            <a:gd name="connsiteY3" fmla="*/ 0 h 169744"/>
            <a:gd name="connsiteX0" fmla="*/ 0 w 1284375"/>
            <a:gd name="connsiteY0" fmla="*/ 21795 h 140235"/>
            <a:gd name="connsiteX1" fmla="*/ 245390 w 1284375"/>
            <a:gd name="connsiteY1" fmla="*/ 21795 h 140235"/>
            <a:gd name="connsiteX2" fmla="*/ 388212 w 1284375"/>
            <a:gd name="connsiteY2" fmla="*/ 3565 h 140235"/>
            <a:gd name="connsiteX3" fmla="*/ 1284375 w 1284375"/>
            <a:gd name="connsiteY3" fmla="*/ 0 h 140235"/>
            <a:gd name="connsiteX0" fmla="*/ 0 w 1284375"/>
            <a:gd name="connsiteY0" fmla="*/ 21795 h 147708"/>
            <a:gd name="connsiteX1" fmla="*/ 245390 w 1284375"/>
            <a:gd name="connsiteY1" fmla="*/ 21795 h 147708"/>
            <a:gd name="connsiteX2" fmla="*/ 410120 w 1284375"/>
            <a:gd name="connsiteY2" fmla="*/ 18431 h 147708"/>
            <a:gd name="connsiteX3" fmla="*/ 1284375 w 1284375"/>
            <a:gd name="connsiteY3" fmla="*/ 0 h 147708"/>
            <a:gd name="connsiteX0" fmla="*/ 0 w 1284375"/>
            <a:gd name="connsiteY0" fmla="*/ 21795 h 142053"/>
            <a:gd name="connsiteX1" fmla="*/ 245390 w 1284375"/>
            <a:gd name="connsiteY1" fmla="*/ 21795 h 142053"/>
            <a:gd name="connsiteX2" fmla="*/ 410120 w 1284375"/>
            <a:gd name="connsiteY2" fmla="*/ 18431 h 142053"/>
            <a:gd name="connsiteX3" fmla="*/ 1284375 w 1284375"/>
            <a:gd name="connsiteY3" fmla="*/ 0 h 142053"/>
            <a:gd name="connsiteX0" fmla="*/ 0 w 1284375"/>
            <a:gd name="connsiteY0" fmla="*/ 3364 h 123622"/>
            <a:gd name="connsiteX1" fmla="*/ 245390 w 1284375"/>
            <a:gd name="connsiteY1" fmla="*/ 3364 h 123622"/>
            <a:gd name="connsiteX2" fmla="*/ 410120 w 1284375"/>
            <a:gd name="connsiteY2" fmla="*/ 0 h 123622"/>
            <a:gd name="connsiteX3" fmla="*/ 1284375 w 1284375"/>
            <a:gd name="connsiteY3" fmla="*/ 3868 h 123622"/>
          </a:gdLst>
          <a:ahLst/>
          <a:cxnLst>
            <a:cxn ang="0">
              <a:pos x="connsiteX0" y="connsiteY0"/>
            </a:cxn>
            <a:cxn ang="0">
              <a:pos x="connsiteX1" y="connsiteY1"/>
            </a:cxn>
            <a:cxn ang="0">
              <a:pos x="connsiteX2" y="connsiteY2"/>
            </a:cxn>
            <a:cxn ang="0">
              <a:pos x="connsiteX3" y="connsiteY3"/>
            </a:cxn>
          </a:cxnLst>
          <a:rect l="l" t="t" r="r" b="b"/>
          <a:pathLst>
            <a:path w="1284375" h="123622">
              <a:moveTo>
                <a:pt x="0" y="3364"/>
              </a:moveTo>
              <a:lnTo>
                <a:pt x="245390" y="3364"/>
              </a:lnTo>
              <a:cubicBezTo>
                <a:pt x="263842" y="161375"/>
                <a:pt x="401261" y="167158"/>
                <a:pt x="410120" y="0"/>
              </a:cubicBezTo>
              <a:lnTo>
                <a:pt x="1284375" y="3868"/>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426248</xdr:colOff>
      <xdr:row>6</xdr:row>
      <xdr:rowOff>168730</xdr:rowOff>
    </xdr:from>
    <xdr:to>
      <xdr:col>5</xdr:col>
      <xdr:colOff>186448</xdr:colOff>
      <xdr:row>9</xdr:row>
      <xdr:rowOff>52692</xdr:rowOff>
    </xdr:to>
    <xdr:sp macro="" textlink="">
      <xdr:nvSpPr>
        <xdr:cNvPr id="5" name="フリーフォーム 4">
          <a:extLst>
            <a:ext uri="{FF2B5EF4-FFF2-40B4-BE49-F238E27FC236}">
              <a16:creationId xmlns:a16="http://schemas.microsoft.com/office/drawing/2014/main" id="{00000000-0008-0000-0B00-000005000000}"/>
            </a:ext>
          </a:extLst>
        </xdr:cNvPr>
        <xdr:cNvSpPr/>
      </xdr:nvSpPr>
      <xdr:spPr>
        <a:xfrm>
          <a:off x="1800569" y="1284516"/>
          <a:ext cx="188825" cy="394230"/>
        </a:xfrm>
        <a:custGeom>
          <a:avLst/>
          <a:gdLst>
            <a:gd name="connsiteX0" fmla="*/ 0 w 239485"/>
            <a:gd name="connsiteY0" fmla="*/ 489857 h 489857"/>
            <a:gd name="connsiteX1" fmla="*/ 0 w 239485"/>
            <a:gd name="connsiteY1" fmla="*/ 0 h 489857"/>
            <a:gd name="connsiteX2" fmla="*/ 239485 w 239485"/>
            <a:gd name="connsiteY2" fmla="*/ 0 h 489857"/>
            <a:gd name="connsiteX0" fmla="*/ 5968 w 245453"/>
            <a:gd name="connsiteY0" fmla="*/ 489857 h 489857"/>
            <a:gd name="connsiteX1" fmla="*/ 0 w 245453"/>
            <a:gd name="connsiteY1" fmla="*/ 334171 h 489857"/>
            <a:gd name="connsiteX2" fmla="*/ 5968 w 245453"/>
            <a:gd name="connsiteY2" fmla="*/ 0 h 489857"/>
            <a:gd name="connsiteX3" fmla="*/ 245453 w 245453"/>
            <a:gd name="connsiteY3" fmla="*/ 0 h 489857"/>
            <a:gd name="connsiteX0" fmla="*/ 11936 w 251421"/>
            <a:gd name="connsiteY0" fmla="*/ 489857 h 489857"/>
            <a:gd name="connsiteX1" fmla="*/ 5968 w 251421"/>
            <a:gd name="connsiteY1" fmla="*/ 334171 h 489857"/>
            <a:gd name="connsiteX2" fmla="*/ 0 w 251421"/>
            <a:gd name="connsiteY2" fmla="*/ 169037 h 489857"/>
            <a:gd name="connsiteX3" fmla="*/ 11936 w 251421"/>
            <a:gd name="connsiteY3" fmla="*/ 0 h 489857"/>
            <a:gd name="connsiteX4" fmla="*/ 251421 w 251421"/>
            <a:gd name="connsiteY4" fmla="*/ 0 h 489857"/>
            <a:gd name="connsiteX0" fmla="*/ 5968 w 245453"/>
            <a:gd name="connsiteY0" fmla="*/ 489857 h 489857"/>
            <a:gd name="connsiteX1" fmla="*/ 0 w 245453"/>
            <a:gd name="connsiteY1" fmla="*/ 334171 h 489857"/>
            <a:gd name="connsiteX2" fmla="*/ 11407 w 245453"/>
            <a:gd name="connsiteY2" fmla="*/ 164810 h 489857"/>
            <a:gd name="connsiteX3" fmla="*/ 5968 w 245453"/>
            <a:gd name="connsiteY3" fmla="*/ 0 h 489857"/>
            <a:gd name="connsiteX4" fmla="*/ 245453 w 245453"/>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5968 w 245453"/>
            <a:gd name="connsiteY0" fmla="*/ 489857 h 489857"/>
            <a:gd name="connsiteX1" fmla="*/ 0 w 245453"/>
            <a:gd name="connsiteY1" fmla="*/ 334171 h 489857"/>
            <a:gd name="connsiteX2" fmla="*/ 7062 w 245453"/>
            <a:gd name="connsiteY2" fmla="*/ 236667 h 489857"/>
            <a:gd name="connsiteX3" fmla="*/ 5968 w 245453"/>
            <a:gd name="connsiteY3" fmla="*/ 0 h 489857"/>
            <a:gd name="connsiteX4" fmla="*/ 245453 w 245453"/>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1109" h="489857">
              <a:moveTo>
                <a:pt x="1624" y="489857"/>
              </a:moveTo>
              <a:cubicBezTo>
                <a:pt x="1083" y="435144"/>
                <a:pt x="541" y="380431"/>
                <a:pt x="0" y="325718"/>
              </a:cubicBezTo>
              <a:cubicBezTo>
                <a:pt x="55927" y="286171"/>
                <a:pt x="51041" y="267759"/>
                <a:pt x="2718" y="236667"/>
              </a:cubicBezTo>
              <a:cubicBezTo>
                <a:pt x="2353" y="157778"/>
                <a:pt x="1989" y="78889"/>
                <a:pt x="1624" y="0"/>
              </a:cubicBezTo>
              <a:lnTo>
                <a:pt x="241109" y="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377598</xdr:colOff>
      <xdr:row>12</xdr:row>
      <xdr:rowOff>51027</xdr:rowOff>
    </xdr:from>
    <xdr:to>
      <xdr:col>9</xdr:col>
      <xdr:colOff>566423</xdr:colOff>
      <xdr:row>14</xdr:row>
      <xdr:rowOff>105078</xdr:rowOff>
    </xdr:to>
    <xdr:sp macro="" textlink="">
      <xdr:nvSpPr>
        <xdr:cNvPr id="54" name="フリーフォーム 53">
          <a:extLst>
            <a:ext uri="{FF2B5EF4-FFF2-40B4-BE49-F238E27FC236}">
              <a16:creationId xmlns:a16="http://schemas.microsoft.com/office/drawing/2014/main" id="{00000000-0008-0000-0B00-000036000000}"/>
            </a:ext>
          </a:extLst>
        </xdr:cNvPr>
        <xdr:cNvSpPr/>
      </xdr:nvSpPr>
      <xdr:spPr>
        <a:xfrm>
          <a:off x="3895044" y="2187348"/>
          <a:ext cx="188825" cy="394230"/>
        </a:xfrm>
        <a:custGeom>
          <a:avLst/>
          <a:gdLst>
            <a:gd name="connsiteX0" fmla="*/ 0 w 239485"/>
            <a:gd name="connsiteY0" fmla="*/ 489857 h 489857"/>
            <a:gd name="connsiteX1" fmla="*/ 0 w 239485"/>
            <a:gd name="connsiteY1" fmla="*/ 0 h 489857"/>
            <a:gd name="connsiteX2" fmla="*/ 239485 w 239485"/>
            <a:gd name="connsiteY2" fmla="*/ 0 h 489857"/>
            <a:gd name="connsiteX0" fmla="*/ 5968 w 245453"/>
            <a:gd name="connsiteY0" fmla="*/ 489857 h 489857"/>
            <a:gd name="connsiteX1" fmla="*/ 0 w 245453"/>
            <a:gd name="connsiteY1" fmla="*/ 334171 h 489857"/>
            <a:gd name="connsiteX2" fmla="*/ 5968 w 245453"/>
            <a:gd name="connsiteY2" fmla="*/ 0 h 489857"/>
            <a:gd name="connsiteX3" fmla="*/ 245453 w 245453"/>
            <a:gd name="connsiteY3" fmla="*/ 0 h 489857"/>
            <a:gd name="connsiteX0" fmla="*/ 11936 w 251421"/>
            <a:gd name="connsiteY0" fmla="*/ 489857 h 489857"/>
            <a:gd name="connsiteX1" fmla="*/ 5968 w 251421"/>
            <a:gd name="connsiteY1" fmla="*/ 334171 h 489857"/>
            <a:gd name="connsiteX2" fmla="*/ 0 w 251421"/>
            <a:gd name="connsiteY2" fmla="*/ 169037 h 489857"/>
            <a:gd name="connsiteX3" fmla="*/ 11936 w 251421"/>
            <a:gd name="connsiteY3" fmla="*/ 0 h 489857"/>
            <a:gd name="connsiteX4" fmla="*/ 251421 w 251421"/>
            <a:gd name="connsiteY4" fmla="*/ 0 h 489857"/>
            <a:gd name="connsiteX0" fmla="*/ 5968 w 245453"/>
            <a:gd name="connsiteY0" fmla="*/ 489857 h 489857"/>
            <a:gd name="connsiteX1" fmla="*/ 0 w 245453"/>
            <a:gd name="connsiteY1" fmla="*/ 334171 h 489857"/>
            <a:gd name="connsiteX2" fmla="*/ 11407 w 245453"/>
            <a:gd name="connsiteY2" fmla="*/ 164810 h 489857"/>
            <a:gd name="connsiteX3" fmla="*/ 5968 w 245453"/>
            <a:gd name="connsiteY3" fmla="*/ 0 h 489857"/>
            <a:gd name="connsiteX4" fmla="*/ 245453 w 245453"/>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5968 w 245453"/>
            <a:gd name="connsiteY0" fmla="*/ 489857 h 489857"/>
            <a:gd name="connsiteX1" fmla="*/ 0 w 245453"/>
            <a:gd name="connsiteY1" fmla="*/ 334171 h 489857"/>
            <a:gd name="connsiteX2" fmla="*/ 7062 w 245453"/>
            <a:gd name="connsiteY2" fmla="*/ 236667 h 489857"/>
            <a:gd name="connsiteX3" fmla="*/ 5968 w 245453"/>
            <a:gd name="connsiteY3" fmla="*/ 0 h 489857"/>
            <a:gd name="connsiteX4" fmla="*/ 245453 w 245453"/>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1109" h="489857">
              <a:moveTo>
                <a:pt x="1624" y="489857"/>
              </a:moveTo>
              <a:cubicBezTo>
                <a:pt x="1083" y="435144"/>
                <a:pt x="541" y="380431"/>
                <a:pt x="0" y="325718"/>
              </a:cubicBezTo>
              <a:cubicBezTo>
                <a:pt x="55927" y="286171"/>
                <a:pt x="51041" y="267759"/>
                <a:pt x="2718" y="236667"/>
              </a:cubicBezTo>
              <a:cubicBezTo>
                <a:pt x="2353" y="157778"/>
                <a:pt x="1989" y="78889"/>
                <a:pt x="1624" y="0"/>
              </a:cubicBezTo>
              <a:lnTo>
                <a:pt x="241109" y="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327049</xdr:colOff>
      <xdr:row>5</xdr:row>
      <xdr:rowOff>73572</xdr:rowOff>
    </xdr:from>
    <xdr:to>
      <xdr:col>20</xdr:col>
      <xdr:colOff>53955</xdr:colOff>
      <xdr:row>17</xdr:row>
      <xdr:rowOff>61459</xdr:rowOff>
    </xdr:to>
    <xdr:grpSp>
      <xdr:nvGrpSpPr>
        <xdr:cNvPr id="2" name="グループ化 1">
          <a:extLst>
            <a:ext uri="{FF2B5EF4-FFF2-40B4-BE49-F238E27FC236}">
              <a16:creationId xmlns:a16="http://schemas.microsoft.com/office/drawing/2014/main" id="{00000000-0008-0000-0C00-000002000000}"/>
            </a:ext>
          </a:extLst>
        </xdr:cNvPr>
        <xdr:cNvGrpSpPr/>
      </xdr:nvGrpSpPr>
      <xdr:grpSpPr>
        <a:xfrm>
          <a:off x="2379254" y="1207913"/>
          <a:ext cx="6645519" cy="2066069"/>
          <a:chOff x="1998253" y="1259868"/>
          <a:chExt cx="7078474" cy="2066069"/>
        </a:xfrm>
      </xdr:grpSpPr>
      <xdr:grpSp>
        <xdr:nvGrpSpPr>
          <xdr:cNvPr id="75" name="グループ化 74">
            <a:extLst>
              <a:ext uri="{FF2B5EF4-FFF2-40B4-BE49-F238E27FC236}">
                <a16:creationId xmlns:a16="http://schemas.microsoft.com/office/drawing/2014/main" id="{00000000-0008-0000-0C00-00004B000000}"/>
              </a:ext>
            </a:extLst>
          </xdr:cNvPr>
          <xdr:cNvGrpSpPr/>
        </xdr:nvGrpSpPr>
        <xdr:grpSpPr>
          <a:xfrm>
            <a:off x="1998253" y="1259868"/>
            <a:ext cx="7078474" cy="2066069"/>
            <a:chOff x="1355481" y="806930"/>
            <a:chExt cx="7136423" cy="2010118"/>
          </a:xfrm>
        </xdr:grpSpPr>
        <xdr:sp macro="" textlink="">
          <xdr:nvSpPr>
            <xdr:cNvPr id="71" name="角丸四角形 70">
              <a:extLst>
                <a:ext uri="{FF2B5EF4-FFF2-40B4-BE49-F238E27FC236}">
                  <a16:creationId xmlns:a16="http://schemas.microsoft.com/office/drawing/2014/main" id="{00000000-0008-0000-0C00-000047000000}"/>
                </a:ext>
              </a:extLst>
            </xdr:cNvPr>
            <xdr:cNvSpPr/>
          </xdr:nvSpPr>
          <xdr:spPr>
            <a:xfrm>
              <a:off x="3637698" y="806930"/>
              <a:ext cx="4348648" cy="1845416"/>
            </a:xfrm>
            <a:prstGeom prst="roundRect">
              <a:avLst>
                <a:gd name="adj" fmla="val 11859"/>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3710967" y="894853"/>
              <a:ext cx="1733823" cy="761803"/>
            </a:xfrm>
            <a:prstGeom prst="roundRect">
              <a:avLst>
                <a:gd name="adj" fmla="val 11859"/>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3">
              <a:extLst>
                <a:ext uri="{FF2B5EF4-FFF2-40B4-BE49-F238E27FC236}">
                  <a16:creationId xmlns:a16="http://schemas.microsoft.com/office/drawing/2014/main" id="{00000000-0008-0000-0C00-000004000000}"/>
                </a:ext>
              </a:extLst>
            </xdr:cNvPr>
            <xdr:cNvSpPr/>
          </xdr:nvSpPr>
          <xdr:spPr>
            <a:xfrm>
              <a:off x="5493228" y="1684335"/>
              <a:ext cx="1760228" cy="767219"/>
            </a:xfrm>
            <a:prstGeom prst="roundRect">
              <a:avLst>
                <a:gd name="adj" fmla="val 11859"/>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3526638" y="1009535"/>
              <a:ext cx="4079341" cy="570538"/>
              <a:chOff x="453613" y="2060848"/>
              <a:chExt cx="9205053" cy="1312112"/>
            </a:xfrm>
          </xdr:grpSpPr>
          <xdr:cxnSp macro="">
            <xdr:nvCxnSpPr>
              <xdr:cNvPr id="36" name="カギ線コネクタ 35">
                <a:extLst>
                  <a:ext uri="{FF2B5EF4-FFF2-40B4-BE49-F238E27FC236}">
                    <a16:creationId xmlns:a16="http://schemas.microsoft.com/office/drawing/2014/main" id="{00000000-0008-0000-0C00-000024000000}"/>
                  </a:ext>
                </a:extLst>
              </xdr:cNvPr>
              <xdr:cNvCxnSpPr/>
            </xdr:nvCxnSpPr>
            <xdr:spPr>
              <a:xfrm flipV="1">
                <a:off x="2232372" y="2178137"/>
                <a:ext cx="1553105" cy="156385"/>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37" name="カギ線コネクタ 36">
                <a:extLst>
                  <a:ext uri="{FF2B5EF4-FFF2-40B4-BE49-F238E27FC236}">
                    <a16:creationId xmlns:a16="http://schemas.microsoft.com/office/drawing/2014/main" id="{00000000-0008-0000-0C00-000025000000}"/>
                  </a:ext>
                </a:extLst>
              </xdr:cNvPr>
              <xdr:cNvCxnSpPr>
                <a:stCxn id="41" idx="3"/>
              </xdr:cNvCxnSpPr>
            </xdr:nvCxnSpPr>
            <xdr:spPr>
              <a:xfrm flipV="1">
                <a:off x="2229310" y="2490906"/>
                <a:ext cx="923009" cy="608379"/>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C00-000026000000}"/>
                  </a:ext>
                </a:extLst>
              </xdr:cNvPr>
              <xdr:cNvCxnSpPr/>
            </xdr:nvCxnSpPr>
            <xdr:spPr>
              <a:xfrm>
                <a:off x="2232372" y="3099287"/>
                <a:ext cx="7426294"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40" name="カギ線コネクタ 39">
                <a:extLst>
                  <a:ext uri="{FF2B5EF4-FFF2-40B4-BE49-F238E27FC236}">
                    <a16:creationId xmlns:a16="http://schemas.microsoft.com/office/drawing/2014/main" id="{00000000-0008-0000-0C00-000028000000}"/>
                  </a:ext>
                </a:extLst>
              </xdr:cNvPr>
              <xdr:cNvCxnSpPr/>
            </xdr:nvCxnSpPr>
            <xdr:spPr>
              <a:xfrm rot="16200000" flipV="1">
                <a:off x="902211" y="2319535"/>
                <a:ext cx="764763" cy="481968"/>
              </a:xfrm>
              <a:prstGeom prst="bentConnector3">
                <a:avLst>
                  <a:gd name="adj1" fmla="val -2477"/>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41" name="フローチャート : 論理積ゲート 40">
                <a:extLst>
                  <a:ext uri="{FF2B5EF4-FFF2-40B4-BE49-F238E27FC236}">
                    <a16:creationId xmlns:a16="http://schemas.microsoft.com/office/drawing/2014/main" id="{00000000-0008-0000-0C00-000029000000}"/>
                  </a:ext>
                </a:extLst>
              </xdr:cNvPr>
              <xdr:cNvSpPr/>
            </xdr:nvSpPr>
            <xdr:spPr>
              <a:xfrm>
                <a:off x="1525576" y="2825612"/>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42" name="直線コネクタ 41">
                <a:extLst>
                  <a:ext uri="{FF2B5EF4-FFF2-40B4-BE49-F238E27FC236}">
                    <a16:creationId xmlns:a16="http://schemas.microsoft.com/office/drawing/2014/main" id="{00000000-0008-0000-0C00-00002A000000}"/>
                  </a:ext>
                </a:extLst>
              </xdr:cNvPr>
              <xdr:cNvCxnSpPr/>
            </xdr:nvCxnSpPr>
            <xdr:spPr>
              <a:xfrm>
                <a:off x="453613" y="3255671"/>
                <a:ext cx="1071964"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C00-00002B000000}"/>
                  </a:ext>
                </a:extLst>
              </xdr:cNvPr>
              <xdr:cNvCxnSpPr/>
            </xdr:nvCxnSpPr>
            <xdr:spPr>
              <a:xfrm>
                <a:off x="491310" y="2178137"/>
                <a:ext cx="1122234"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44" name="フローチャート : 論理積ゲート 57">
                <a:extLst>
                  <a:ext uri="{FF2B5EF4-FFF2-40B4-BE49-F238E27FC236}">
                    <a16:creationId xmlns:a16="http://schemas.microsoft.com/office/drawing/2014/main" id="{00000000-0008-0000-0C00-00002C000000}"/>
                  </a:ext>
                </a:extLst>
              </xdr:cNvPr>
              <xdr:cNvSpPr/>
            </xdr:nvSpPr>
            <xdr:spPr>
              <a:xfrm>
                <a:off x="1528639" y="2060848"/>
                <a:ext cx="703733" cy="547348"/>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45" name="フリーフォーム10">
                <a:extLst>
                  <a:ext uri="{FF2B5EF4-FFF2-40B4-BE49-F238E27FC236}">
                    <a16:creationId xmlns:a16="http://schemas.microsoft.com/office/drawing/2014/main" id="{00000000-0008-0000-0C00-00002D000000}"/>
                  </a:ext>
                </a:extLst>
              </xdr:cNvPr>
              <xdr:cNvSpPr/>
            </xdr:nvSpPr>
            <xdr:spPr>
              <a:xfrm>
                <a:off x="3152318" y="2306248"/>
                <a:ext cx="307764" cy="369317"/>
              </a:xfrm>
              <a:custGeom>
                <a:avLst/>
                <a:gdLst/>
                <a:ahLst/>
                <a:cxnLst/>
                <a:rect l="0" t="0" r="0" b="0"/>
                <a:pathLst>
                  <a:path w="200" h="240">
                    <a:moveTo>
                      <a:pt x="0" y="0"/>
                    </a:moveTo>
                    <a:lnTo>
                      <a:pt x="0" y="240"/>
                    </a:lnTo>
                    <a:lnTo>
                      <a:pt x="200" y="120"/>
                    </a:lnTo>
                    <a:lnTo>
                      <a:pt x="0" y="0"/>
                    </a:lnTo>
                  </a:path>
                </a:pathLst>
              </a:custGeom>
              <a:solidFill>
                <a:schemeClr val="bg1"/>
              </a:solidFill>
              <a:ln w="19050" cap="flat" cmpd="sng" algn="ctr">
                <a:solidFill>
                  <a:srgbClr val="000000"/>
                </a:solidFill>
                <a:prstDash val="solid"/>
                <a:miter/>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46" name="ellipse 12">
                <a:extLst>
                  <a:ext uri="{FF2B5EF4-FFF2-40B4-BE49-F238E27FC236}">
                    <a16:creationId xmlns:a16="http://schemas.microsoft.com/office/drawing/2014/main" id="{00000000-0008-0000-0C00-00002E000000}"/>
                  </a:ext>
                </a:extLst>
              </xdr:cNvPr>
              <xdr:cNvSpPr/>
            </xdr:nvSpPr>
            <xdr:spPr>
              <a:xfrm>
                <a:off x="3460082" y="2441664"/>
                <a:ext cx="100023" cy="100023"/>
              </a:xfrm>
              <a:prstGeom prst="ellipse">
                <a:avLst/>
              </a:prstGeom>
              <a:solidFill>
                <a:schemeClr val="bg1"/>
              </a:solid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47" name="line 13">
                <a:extLst>
                  <a:ext uri="{FF2B5EF4-FFF2-40B4-BE49-F238E27FC236}">
                    <a16:creationId xmlns:a16="http://schemas.microsoft.com/office/drawing/2014/main" id="{00000000-0008-0000-0C00-00002F000000}"/>
                  </a:ext>
                </a:extLst>
              </xdr:cNvPr>
              <xdr:cNvSpPr/>
            </xdr:nvSpPr>
            <xdr:spPr>
              <a:xfrm>
                <a:off x="3560107" y="2490907"/>
                <a:ext cx="116832" cy="0"/>
              </a:xfrm>
              <a:prstGeom prst="line">
                <a:avLst/>
              </a:prstGeom>
              <a:no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48" name="フローチャート : 論理積ゲート 47">
                <a:extLst>
                  <a:ext uri="{FF2B5EF4-FFF2-40B4-BE49-F238E27FC236}">
                    <a16:creationId xmlns:a16="http://schemas.microsoft.com/office/drawing/2014/main" id="{00000000-0008-0000-0C00-000030000000}"/>
                  </a:ext>
                </a:extLst>
              </xdr:cNvPr>
              <xdr:cNvSpPr/>
            </xdr:nvSpPr>
            <xdr:spPr>
              <a:xfrm>
                <a:off x="3785477" y="2060848"/>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49" name="直線コネクタ 48">
                <a:extLst>
                  <a:ext uri="{FF2B5EF4-FFF2-40B4-BE49-F238E27FC236}">
                    <a16:creationId xmlns:a16="http://schemas.microsoft.com/office/drawing/2014/main" id="{00000000-0008-0000-0C00-000031000000}"/>
                  </a:ext>
                </a:extLst>
              </xdr:cNvPr>
              <xdr:cNvCxnSpPr/>
            </xdr:nvCxnSpPr>
            <xdr:spPr>
              <a:xfrm>
                <a:off x="3609544" y="2490906"/>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3199957" y="912844"/>
              <a:ext cx="452962" cy="299728"/>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A</a:t>
              </a:r>
              <a:r>
                <a:rPr lang="en-US" altLang="ja-JP" sz="1200" kern="0">
                  <a:solidFill>
                    <a:srgbClr val="000000"/>
                  </a:solidFill>
                </a:rPr>
                <a:t>2</a:t>
              </a:r>
              <a:endParaRPr lang="ja-JP" altLang="en-US" sz="1050">
                <a:solidFill>
                  <a:srgbClr val="000000"/>
                </a:solidFill>
              </a:endParaRPr>
            </a:p>
          </xdr:txBody>
        </xdr:sp>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3200983" y="1354586"/>
              <a:ext cx="469352" cy="294311"/>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B</a:t>
              </a:r>
              <a:r>
                <a:rPr lang="en-US" altLang="ja-JP" sz="1200" kern="0">
                  <a:solidFill>
                    <a:srgbClr val="000000"/>
                  </a:solidFill>
                </a:rPr>
                <a:t>2</a:t>
              </a:r>
              <a:endParaRPr lang="ja-JP" altLang="en-US" sz="1050">
                <a:solidFill>
                  <a:srgbClr val="000000"/>
                </a:solidFill>
              </a:endParaRPr>
            </a:p>
          </xdr:txBody>
        </xdr:sp>
        <xdr:grpSp>
          <xdr:nvGrpSpPr>
            <xdr:cNvPr id="10" name="グループ化 9">
              <a:extLst>
                <a:ext uri="{FF2B5EF4-FFF2-40B4-BE49-F238E27FC236}">
                  <a16:creationId xmlns:a16="http://schemas.microsoft.com/office/drawing/2014/main" id="{00000000-0008-0000-0C00-00000A000000}"/>
                </a:ext>
              </a:extLst>
            </xdr:cNvPr>
            <xdr:cNvGrpSpPr/>
          </xdr:nvGrpSpPr>
          <xdr:grpSpPr>
            <a:xfrm>
              <a:off x="5548929" y="1762914"/>
              <a:ext cx="1604699" cy="565122"/>
              <a:chOff x="1043609" y="2060848"/>
              <a:chExt cx="3621535" cy="1312112"/>
            </a:xfrm>
          </xdr:grpSpPr>
          <xdr:cxnSp macro="">
            <xdr:nvCxnSpPr>
              <xdr:cNvPr id="23" name="カギ線コネクタ 22">
                <a:extLst>
                  <a:ext uri="{FF2B5EF4-FFF2-40B4-BE49-F238E27FC236}">
                    <a16:creationId xmlns:a16="http://schemas.microsoft.com/office/drawing/2014/main" id="{00000000-0008-0000-0C00-000017000000}"/>
                  </a:ext>
                </a:extLst>
              </xdr:cNvPr>
              <xdr:cNvCxnSpPr/>
            </xdr:nvCxnSpPr>
            <xdr:spPr>
              <a:xfrm flipV="1">
                <a:off x="2232372" y="2178137"/>
                <a:ext cx="1553105" cy="156385"/>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24" name="カギ線コネクタ 23">
                <a:extLst>
                  <a:ext uri="{FF2B5EF4-FFF2-40B4-BE49-F238E27FC236}">
                    <a16:creationId xmlns:a16="http://schemas.microsoft.com/office/drawing/2014/main" id="{00000000-0008-0000-0C00-000018000000}"/>
                  </a:ext>
                </a:extLst>
              </xdr:cNvPr>
              <xdr:cNvCxnSpPr>
                <a:stCxn id="27" idx="3"/>
              </xdr:cNvCxnSpPr>
            </xdr:nvCxnSpPr>
            <xdr:spPr>
              <a:xfrm flipV="1">
                <a:off x="2229310" y="2490906"/>
                <a:ext cx="923009" cy="608379"/>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26" name="カギ線コネクタ 25">
                <a:extLst>
                  <a:ext uri="{FF2B5EF4-FFF2-40B4-BE49-F238E27FC236}">
                    <a16:creationId xmlns:a16="http://schemas.microsoft.com/office/drawing/2014/main" id="{00000000-0008-0000-0C00-00001A000000}"/>
                  </a:ext>
                </a:extLst>
              </xdr:cNvPr>
              <xdr:cNvCxnSpPr/>
            </xdr:nvCxnSpPr>
            <xdr:spPr>
              <a:xfrm rot="16200000" flipV="1">
                <a:off x="902211" y="2319535"/>
                <a:ext cx="764763" cy="481968"/>
              </a:xfrm>
              <a:prstGeom prst="bentConnector3">
                <a:avLst>
                  <a:gd name="adj1" fmla="val -2477"/>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7" name="フローチャート : 論理積ゲート 26">
                <a:extLst>
                  <a:ext uri="{FF2B5EF4-FFF2-40B4-BE49-F238E27FC236}">
                    <a16:creationId xmlns:a16="http://schemas.microsoft.com/office/drawing/2014/main" id="{00000000-0008-0000-0C00-00001B000000}"/>
                  </a:ext>
                </a:extLst>
              </xdr:cNvPr>
              <xdr:cNvSpPr/>
            </xdr:nvSpPr>
            <xdr:spPr>
              <a:xfrm>
                <a:off x="1525576" y="2825612"/>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29" name="フローチャート : 論理積ゲート 57">
                <a:extLst>
                  <a:ext uri="{FF2B5EF4-FFF2-40B4-BE49-F238E27FC236}">
                    <a16:creationId xmlns:a16="http://schemas.microsoft.com/office/drawing/2014/main" id="{00000000-0008-0000-0C00-00001D000000}"/>
                  </a:ext>
                </a:extLst>
              </xdr:cNvPr>
              <xdr:cNvSpPr/>
            </xdr:nvSpPr>
            <xdr:spPr>
              <a:xfrm>
                <a:off x="1528639" y="2060848"/>
                <a:ext cx="703733" cy="547348"/>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30" name="フリーフォーム10">
                <a:extLst>
                  <a:ext uri="{FF2B5EF4-FFF2-40B4-BE49-F238E27FC236}">
                    <a16:creationId xmlns:a16="http://schemas.microsoft.com/office/drawing/2014/main" id="{00000000-0008-0000-0C00-00001E000000}"/>
                  </a:ext>
                </a:extLst>
              </xdr:cNvPr>
              <xdr:cNvSpPr/>
            </xdr:nvSpPr>
            <xdr:spPr>
              <a:xfrm>
                <a:off x="3152318" y="2306248"/>
                <a:ext cx="307764" cy="369317"/>
              </a:xfrm>
              <a:custGeom>
                <a:avLst/>
                <a:gdLst/>
                <a:ahLst/>
                <a:cxnLst/>
                <a:rect l="0" t="0" r="0" b="0"/>
                <a:pathLst>
                  <a:path w="200" h="240">
                    <a:moveTo>
                      <a:pt x="0" y="0"/>
                    </a:moveTo>
                    <a:lnTo>
                      <a:pt x="0" y="240"/>
                    </a:lnTo>
                    <a:lnTo>
                      <a:pt x="200" y="120"/>
                    </a:lnTo>
                    <a:lnTo>
                      <a:pt x="0" y="0"/>
                    </a:lnTo>
                  </a:path>
                </a:pathLst>
              </a:custGeom>
              <a:solidFill>
                <a:schemeClr val="bg1"/>
              </a:solidFill>
              <a:ln w="19050" cap="flat" cmpd="sng" algn="ctr">
                <a:solidFill>
                  <a:srgbClr val="000000"/>
                </a:solidFill>
                <a:prstDash val="solid"/>
                <a:miter/>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31" name="ellipse 12">
                <a:extLst>
                  <a:ext uri="{FF2B5EF4-FFF2-40B4-BE49-F238E27FC236}">
                    <a16:creationId xmlns:a16="http://schemas.microsoft.com/office/drawing/2014/main" id="{00000000-0008-0000-0C00-00001F000000}"/>
                  </a:ext>
                </a:extLst>
              </xdr:cNvPr>
              <xdr:cNvSpPr/>
            </xdr:nvSpPr>
            <xdr:spPr>
              <a:xfrm>
                <a:off x="3460082" y="2441664"/>
                <a:ext cx="100023" cy="100023"/>
              </a:xfrm>
              <a:prstGeom prst="ellipse">
                <a:avLst/>
              </a:prstGeom>
              <a:solidFill>
                <a:schemeClr val="bg1"/>
              </a:solid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32" name="line 13">
                <a:extLst>
                  <a:ext uri="{FF2B5EF4-FFF2-40B4-BE49-F238E27FC236}">
                    <a16:creationId xmlns:a16="http://schemas.microsoft.com/office/drawing/2014/main" id="{00000000-0008-0000-0C00-000020000000}"/>
                  </a:ext>
                </a:extLst>
              </xdr:cNvPr>
              <xdr:cNvSpPr/>
            </xdr:nvSpPr>
            <xdr:spPr>
              <a:xfrm>
                <a:off x="3560107" y="2490907"/>
                <a:ext cx="116832" cy="0"/>
              </a:xfrm>
              <a:prstGeom prst="line">
                <a:avLst/>
              </a:prstGeom>
              <a:no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33" name="フローチャート : 論理積ゲート 32">
                <a:extLst>
                  <a:ext uri="{FF2B5EF4-FFF2-40B4-BE49-F238E27FC236}">
                    <a16:creationId xmlns:a16="http://schemas.microsoft.com/office/drawing/2014/main" id="{00000000-0008-0000-0C00-000021000000}"/>
                  </a:ext>
                </a:extLst>
              </xdr:cNvPr>
              <xdr:cNvSpPr/>
            </xdr:nvSpPr>
            <xdr:spPr>
              <a:xfrm>
                <a:off x="3785477" y="2060848"/>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34" name="直線コネクタ 33">
                <a:extLst>
                  <a:ext uri="{FF2B5EF4-FFF2-40B4-BE49-F238E27FC236}">
                    <a16:creationId xmlns:a16="http://schemas.microsoft.com/office/drawing/2014/main" id="{00000000-0008-0000-0C00-000022000000}"/>
                  </a:ext>
                </a:extLst>
              </xdr:cNvPr>
              <xdr:cNvCxnSpPr/>
            </xdr:nvCxnSpPr>
            <xdr:spPr>
              <a:xfrm>
                <a:off x="3609544" y="2490906"/>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C00-000023000000}"/>
                  </a:ext>
                </a:extLst>
              </xdr:cNvPr>
              <xdr:cNvCxnSpPr/>
            </xdr:nvCxnSpPr>
            <xdr:spPr>
              <a:xfrm>
                <a:off x="4489211" y="2334522"/>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16" name="フローチャート : 論理積ゲート 57">
              <a:extLst>
                <a:ext uri="{FF2B5EF4-FFF2-40B4-BE49-F238E27FC236}">
                  <a16:creationId xmlns:a16="http://schemas.microsoft.com/office/drawing/2014/main" id="{00000000-0008-0000-0C00-000010000000}"/>
                </a:ext>
              </a:extLst>
            </xdr:cNvPr>
            <xdr:cNvSpPr/>
          </xdr:nvSpPr>
          <xdr:spPr>
            <a:xfrm>
              <a:off x="7420813" y="1411447"/>
              <a:ext cx="311247" cy="233945"/>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18" name="カギ線コネクタ 17">
              <a:extLst>
                <a:ext uri="{FF2B5EF4-FFF2-40B4-BE49-F238E27FC236}">
                  <a16:creationId xmlns:a16="http://schemas.microsoft.com/office/drawing/2014/main" id="{00000000-0008-0000-0C00-000012000000}"/>
                </a:ext>
              </a:extLst>
            </xdr:cNvPr>
            <xdr:cNvCxnSpPr/>
          </xdr:nvCxnSpPr>
          <xdr:spPr>
            <a:xfrm flipV="1">
              <a:off x="6109962" y="1601408"/>
              <a:ext cx="1355427" cy="611905"/>
            </a:xfrm>
            <a:prstGeom prst="bentConnector3">
              <a:avLst>
                <a:gd name="adj1" fmla="val 92645"/>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00000000-0008-0000-0C00-000014000000}"/>
                </a:ext>
              </a:extLst>
            </xdr:cNvPr>
            <xdr:cNvCxnSpPr/>
          </xdr:nvCxnSpPr>
          <xdr:spPr>
            <a:xfrm>
              <a:off x="7731620" y="1527823"/>
              <a:ext cx="384642"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21" name="正方形/長方形 20">
              <a:extLst>
                <a:ext uri="{FF2B5EF4-FFF2-40B4-BE49-F238E27FC236}">
                  <a16:creationId xmlns:a16="http://schemas.microsoft.com/office/drawing/2014/main" id="{00000000-0008-0000-0C00-000015000000}"/>
                </a:ext>
              </a:extLst>
            </xdr:cNvPr>
            <xdr:cNvSpPr/>
          </xdr:nvSpPr>
          <xdr:spPr>
            <a:xfrm>
              <a:off x="8056047" y="1709249"/>
              <a:ext cx="435857" cy="294511"/>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S</a:t>
              </a:r>
              <a:r>
                <a:rPr lang="en-US" altLang="ja-JP" sz="1200" kern="0">
                  <a:solidFill>
                    <a:srgbClr val="000000"/>
                  </a:solidFill>
                </a:rPr>
                <a:t>2</a:t>
              </a:r>
              <a:endParaRPr lang="ja-JP" altLang="en-US" sz="1050">
                <a:solidFill>
                  <a:srgbClr val="000000"/>
                </a:solidFill>
              </a:endParaRPr>
            </a:p>
          </xdr:txBody>
        </xdr:sp>
        <xdr:sp macro="" textlink="">
          <xdr:nvSpPr>
            <xdr:cNvPr id="22" name="正方形/長方形 21">
              <a:extLst>
                <a:ext uri="{FF2B5EF4-FFF2-40B4-BE49-F238E27FC236}">
                  <a16:creationId xmlns:a16="http://schemas.microsoft.com/office/drawing/2014/main" id="{00000000-0008-0000-0C00-000016000000}"/>
                </a:ext>
              </a:extLst>
            </xdr:cNvPr>
            <xdr:cNvSpPr/>
          </xdr:nvSpPr>
          <xdr:spPr>
            <a:xfrm>
              <a:off x="8095747" y="1326541"/>
              <a:ext cx="204702" cy="294309"/>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C</a:t>
              </a:r>
              <a:endParaRPr lang="ja-JP" altLang="en-US" sz="1050">
                <a:solidFill>
                  <a:srgbClr val="000000"/>
                </a:solidFill>
              </a:endParaRPr>
            </a:p>
          </xdr:txBody>
        </xdr:sp>
        <xdr:grpSp>
          <xdr:nvGrpSpPr>
            <xdr:cNvPr id="70" name="グループ化 69">
              <a:extLst>
                <a:ext uri="{FF2B5EF4-FFF2-40B4-BE49-F238E27FC236}">
                  <a16:creationId xmlns:a16="http://schemas.microsoft.com/office/drawing/2014/main" id="{00000000-0008-0000-0C00-000046000000}"/>
                </a:ext>
              </a:extLst>
            </xdr:cNvPr>
            <xdr:cNvGrpSpPr/>
          </xdr:nvGrpSpPr>
          <xdr:grpSpPr>
            <a:xfrm>
              <a:off x="1355481" y="1712119"/>
              <a:ext cx="4395929" cy="776507"/>
              <a:chOff x="4258809" y="4531873"/>
              <a:chExt cx="4385047" cy="801678"/>
            </a:xfrm>
          </xdr:grpSpPr>
          <xdr:sp macro="" textlink="">
            <xdr:nvSpPr>
              <xdr:cNvPr id="50" name="角丸四角形 49">
                <a:extLst>
                  <a:ext uri="{FF2B5EF4-FFF2-40B4-BE49-F238E27FC236}">
                    <a16:creationId xmlns:a16="http://schemas.microsoft.com/office/drawing/2014/main" id="{00000000-0008-0000-0C00-000032000000}"/>
                  </a:ext>
                </a:extLst>
              </xdr:cNvPr>
              <xdr:cNvSpPr/>
            </xdr:nvSpPr>
            <xdr:spPr>
              <a:xfrm>
                <a:off x="4718896" y="4531873"/>
                <a:ext cx="1730001" cy="788881"/>
              </a:xfrm>
              <a:prstGeom prst="roundRect">
                <a:avLst>
                  <a:gd name="adj" fmla="val 11859"/>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ja-JP" altLang="en-US" sz="1100"/>
              </a:p>
            </xdr:txBody>
          </xdr:sp>
          <xdr:grpSp>
            <xdr:nvGrpSpPr>
              <xdr:cNvPr id="51" name="グループ化 50">
                <a:extLst>
                  <a:ext uri="{FF2B5EF4-FFF2-40B4-BE49-F238E27FC236}">
                    <a16:creationId xmlns:a16="http://schemas.microsoft.com/office/drawing/2014/main" id="{00000000-0008-0000-0C00-000033000000}"/>
                  </a:ext>
                </a:extLst>
              </xdr:cNvPr>
              <xdr:cNvGrpSpPr/>
            </xdr:nvGrpSpPr>
            <xdr:grpSpPr>
              <a:xfrm>
                <a:off x="4591463" y="4651971"/>
                <a:ext cx="4052393" cy="586784"/>
                <a:chOff x="581661" y="2060848"/>
                <a:chExt cx="9161997" cy="1312112"/>
              </a:xfrm>
            </xdr:grpSpPr>
            <xdr:cxnSp macro="">
              <xdr:nvCxnSpPr>
                <xdr:cNvPr id="52" name="カギ線コネクタ 51">
                  <a:extLst>
                    <a:ext uri="{FF2B5EF4-FFF2-40B4-BE49-F238E27FC236}">
                      <a16:creationId xmlns:a16="http://schemas.microsoft.com/office/drawing/2014/main" id="{00000000-0008-0000-0C00-000034000000}"/>
                    </a:ext>
                  </a:extLst>
                </xdr:cNvPr>
                <xdr:cNvCxnSpPr/>
              </xdr:nvCxnSpPr>
              <xdr:spPr>
                <a:xfrm flipV="1">
                  <a:off x="2232372" y="2178137"/>
                  <a:ext cx="1553105" cy="156385"/>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53" name="カギ線コネクタ 52">
                  <a:extLst>
                    <a:ext uri="{FF2B5EF4-FFF2-40B4-BE49-F238E27FC236}">
                      <a16:creationId xmlns:a16="http://schemas.microsoft.com/office/drawing/2014/main" id="{00000000-0008-0000-0C00-000035000000}"/>
                    </a:ext>
                  </a:extLst>
                </xdr:cNvPr>
                <xdr:cNvCxnSpPr>
                  <a:stCxn id="57" idx="3"/>
                </xdr:cNvCxnSpPr>
              </xdr:nvCxnSpPr>
              <xdr:spPr>
                <a:xfrm flipV="1">
                  <a:off x="2229310" y="2490906"/>
                  <a:ext cx="923009" cy="608379"/>
                </a:xfrm>
                <a:prstGeom prst="bentConnector3">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a:extLst>
                    <a:ext uri="{FF2B5EF4-FFF2-40B4-BE49-F238E27FC236}">
                      <a16:creationId xmlns:a16="http://schemas.microsoft.com/office/drawing/2014/main" id="{00000000-0008-0000-0C00-000036000000}"/>
                    </a:ext>
                  </a:extLst>
                </xdr:cNvPr>
                <xdr:cNvCxnSpPr/>
              </xdr:nvCxnSpPr>
              <xdr:spPr>
                <a:xfrm>
                  <a:off x="2232372" y="3099286"/>
                  <a:ext cx="7511286"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56" name="カギ線コネクタ 55">
                  <a:extLst>
                    <a:ext uri="{FF2B5EF4-FFF2-40B4-BE49-F238E27FC236}">
                      <a16:creationId xmlns:a16="http://schemas.microsoft.com/office/drawing/2014/main" id="{00000000-0008-0000-0C00-000038000000}"/>
                    </a:ext>
                  </a:extLst>
                </xdr:cNvPr>
                <xdr:cNvCxnSpPr/>
              </xdr:nvCxnSpPr>
              <xdr:spPr>
                <a:xfrm rot="16200000" flipV="1">
                  <a:off x="902211" y="2319535"/>
                  <a:ext cx="764763" cy="481968"/>
                </a:xfrm>
                <a:prstGeom prst="bentConnector3">
                  <a:avLst>
                    <a:gd name="adj1" fmla="val -2477"/>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57" name="フローチャート : 論理積ゲート 56">
                  <a:extLst>
                    <a:ext uri="{FF2B5EF4-FFF2-40B4-BE49-F238E27FC236}">
                      <a16:creationId xmlns:a16="http://schemas.microsoft.com/office/drawing/2014/main" id="{00000000-0008-0000-0C00-000039000000}"/>
                    </a:ext>
                  </a:extLst>
                </xdr:cNvPr>
                <xdr:cNvSpPr/>
              </xdr:nvSpPr>
              <xdr:spPr>
                <a:xfrm>
                  <a:off x="1525576" y="2825612"/>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58" name="直線コネクタ 57">
                  <a:extLst>
                    <a:ext uri="{FF2B5EF4-FFF2-40B4-BE49-F238E27FC236}">
                      <a16:creationId xmlns:a16="http://schemas.microsoft.com/office/drawing/2014/main" id="{00000000-0008-0000-0C00-00003A000000}"/>
                    </a:ext>
                  </a:extLst>
                </xdr:cNvPr>
                <xdr:cNvCxnSpPr/>
              </xdr:nvCxnSpPr>
              <xdr:spPr>
                <a:xfrm>
                  <a:off x="581661" y="3255671"/>
                  <a:ext cx="943915"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C00-00003B000000}"/>
                    </a:ext>
                  </a:extLst>
                </xdr:cNvPr>
                <xdr:cNvCxnSpPr/>
              </xdr:nvCxnSpPr>
              <xdr:spPr>
                <a:xfrm>
                  <a:off x="581663" y="2178137"/>
                  <a:ext cx="1031881"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sp macro="" textlink="">
              <xdr:nvSpPr>
                <xdr:cNvPr id="60" name="フローチャート : 論理積ゲート 57">
                  <a:extLst>
                    <a:ext uri="{FF2B5EF4-FFF2-40B4-BE49-F238E27FC236}">
                      <a16:creationId xmlns:a16="http://schemas.microsoft.com/office/drawing/2014/main" id="{00000000-0008-0000-0C00-00003C000000}"/>
                    </a:ext>
                  </a:extLst>
                </xdr:cNvPr>
                <xdr:cNvSpPr/>
              </xdr:nvSpPr>
              <xdr:spPr>
                <a:xfrm>
                  <a:off x="1528639" y="2060848"/>
                  <a:ext cx="703733" cy="547348"/>
                </a:xfrm>
                <a:custGeom>
                  <a:avLst/>
                  <a:gdLst>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 name="connsiteX0" fmla="*/ 0 w 1296144"/>
                    <a:gd name="connsiteY0" fmla="*/ 0 h 1008112"/>
                    <a:gd name="connsiteX1" fmla="*/ 648072 w 1296144"/>
                    <a:gd name="connsiteY1" fmla="*/ 0 h 1008112"/>
                    <a:gd name="connsiteX2" fmla="*/ 1296144 w 1296144"/>
                    <a:gd name="connsiteY2" fmla="*/ 504056 h 1008112"/>
                    <a:gd name="connsiteX3" fmla="*/ 648072 w 1296144"/>
                    <a:gd name="connsiteY3" fmla="*/ 1008112 h 1008112"/>
                    <a:gd name="connsiteX4" fmla="*/ 0 w 1296144"/>
                    <a:gd name="connsiteY4" fmla="*/ 1008112 h 1008112"/>
                    <a:gd name="connsiteX5" fmla="*/ 0 w 1296144"/>
                    <a:gd name="connsiteY5" fmla="*/ 989875 h 1008112"/>
                    <a:gd name="connsiteX6" fmla="*/ 217005 w 1296144"/>
                    <a:gd name="connsiteY6" fmla="*/ 504056 h 1008112"/>
                    <a:gd name="connsiteX7" fmla="*/ 0 w 1296144"/>
                    <a:gd name="connsiteY7" fmla="*/ 18237 h 1008112"/>
                    <a:gd name="connsiteX8" fmla="*/ 0 w 1296144"/>
                    <a:gd name="connsiteY8" fmla="*/ 0 h 10081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6144" h="1008112">
                      <a:moveTo>
                        <a:pt x="0" y="0"/>
                      </a:moveTo>
                      <a:lnTo>
                        <a:pt x="648072" y="0"/>
                      </a:lnTo>
                      <a:cubicBezTo>
                        <a:pt x="1005992" y="0"/>
                        <a:pt x="1167370" y="313941"/>
                        <a:pt x="1296144" y="504056"/>
                      </a:cubicBezTo>
                      <a:cubicBezTo>
                        <a:pt x="1162794" y="701476"/>
                        <a:pt x="1005992" y="1008112"/>
                        <a:pt x="648072" y="1008112"/>
                      </a:cubicBezTo>
                      <a:lnTo>
                        <a:pt x="0" y="1008112"/>
                      </a:lnTo>
                      <a:lnTo>
                        <a:pt x="0" y="989875"/>
                      </a:lnTo>
                      <a:cubicBezTo>
                        <a:pt x="131025" y="884315"/>
                        <a:pt x="217005" y="706099"/>
                        <a:pt x="217005" y="504056"/>
                      </a:cubicBezTo>
                      <a:cubicBezTo>
                        <a:pt x="217005" y="302013"/>
                        <a:pt x="131025" y="123797"/>
                        <a:pt x="0" y="18237"/>
                      </a:cubicBezTo>
                      <a:lnTo>
                        <a:pt x="0" y="0"/>
                      </a:lnTo>
                      <a:close/>
                    </a:path>
                  </a:pathLst>
                </a:cu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sp macro="" textlink="">
              <xdr:nvSpPr>
                <xdr:cNvPr id="61" name="フリーフォーム10">
                  <a:extLst>
                    <a:ext uri="{FF2B5EF4-FFF2-40B4-BE49-F238E27FC236}">
                      <a16:creationId xmlns:a16="http://schemas.microsoft.com/office/drawing/2014/main" id="{00000000-0008-0000-0C00-00003D000000}"/>
                    </a:ext>
                  </a:extLst>
                </xdr:cNvPr>
                <xdr:cNvSpPr/>
              </xdr:nvSpPr>
              <xdr:spPr>
                <a:xfrm>
                  <a:off x="3152318" y="2306248"/>
                  <a:ext cx="307764" cy="369317"/>
                </a:xfrm>
                <a:custGeom>
                  <a:avLst/>
                  <a:gdLst/>
                  <a:ahLst/>
                  <a:cxnLst/>
                  <a:rect l="0" t="0" r="0" b="0"/>
                  <a:pathLst>
                    <a:path w="200" h="240">
                      <a:moveTo>
                        <a:pt x="0" y="0"/>
                      </a:moveTo>
                      <a:lnTo>
                        <a:pt x="0" y="240"/>
                      </a:lnTo>
                      <a:lnTo>
                        <a:pt x="200" y="120"/>
                      </a:lnTo>
                      <a:lnTo>
                        <a:pt x="0" y="0"/>
                      </a:lnTo>
                    </a:path>
                  </a:pathLst>
                </a:custGeom>
                <a:solidFill>
                  <a:schemeClr val="bg1"/>
                </a:solidFill>
                <a:ln w="19050" cap="flat" cmpd="sng" algn="ctr">
                  <a:solidFill>
                    <a:srgbClr val="000000"/>
                  </a:solidFill>
                  <a:prstDash val="solid"/>
                  <a:miter/>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62" name="ellipse 12">
                  <a:extLst>
                    <a:ext uri="{FF2B5EF4-FFF2-40B4-BE49-F238E27FC236}">
                      <a16:creationId xmlns:a16="http://schemas.microsoft.com/office/drawing/2014/main" id="{00000000-0008-0000-0C00-00003E000000}"/>
                    </a:ext>
                  </a:extLst>
                </xdr:cNvPr>
                <xdr:cNvSpPr/>
              </xdr:nvSpPr>
              <xdr:spPr>
                <a:xfrm>
                  <a:off x="3460082" y="2441664"/>
                  <a:ext cx="100023" cy="100023"/>
                </a:xfrm>
                <a:prstGeom prst="ellipse">
                  <a:avLst/>
                </a:prstGeom>
                <a:solidFill>
                  <a:schemeClr val="bg1"/>
                </a:solid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63" name="line 13">
                  <a:extLst>
                    <a:ext uri="{FF2B5EF4-FFF2-40B4-BE49-F238E27FC236}">
                      <a16:creationId xmlns:a16="http://schemas.microsoft.com/office/drawing/2014/main" id="{00000000-0008-0000-0C00-00003F000000}"/>
                    </a:ext>
                  </a:extLst>
                </xdr:cNvPr>
                <xdr:cNvSpPr/>
              </xdr:nvSpPr>
              <xdr:spPr>
                <a:xfrm>
                  <a:off x="3560107" y="2490907"/>
                  <a:ext cx="116832" cy="0"/>
                </a:xfrm>
                <a:prstGeom prst="line">
                  <a:avLst/>
                </a:prstGeom>
                <a:noFill/>
                <a:ln w="19050" cap="flat" cmpd="sng" algn="ctr">
                  <a:solidFill>
                    <a:srgbClr val="000000"/>
                  </a:solidFill>
                  <a:prstDash val="solid"/>
                  <a:round/>
                </a:ln>
                <a:effectLst/>
              </xdr:spPr>
              <xdr:style>
                <a:lnRef idx="2">
                  <a:schemeClr val="accent1"/>
                </a:lnRef>
                <a:fillRef idx="1">
                  <a:schemeClr val="accent1"/>
                </a:fillRef>
                <a:effectRef idx="0">
                  <a:schemeClr val="accent1"/>
                </a:effectRef>
                <a:fontRef idx="minor">
                  <a:schemeClr val="tx1"/>
                </a:fontRef>
              </xdr:style>
              <xdr:txBody>
                <a:bodyPr rot="0" wrap="square" lIns="90900" tIns="45000" rIns="90900" bIns="45000" rtlCol="0" anchor="t" anchorCtr="0"/>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pPr algn="ctr"/>
                  <a:endParaRPr lang="en-US" altLang="ja-JP" sz="1050">
                    <a:solidFill>
                      <a:srgbClr val="000000"/>
                    </a:solidFill>
                  </a:endParaRPr>
                </a:p>
              </xdr:txBody>
            </xdr:sp>
            <xdr:sp macro="" textlink="">
              <xdr:nvSpPr>
                <xdr:cNvPr id="64" name="フローチャート : 論理積ゲート 63">
                  <a:extLst>
                    <a:ext uri="{FF2B5EF4-FFF2-40B4-BE49-F238E27FC236}">
                      <a16:creationId xmlns:a16="http://schemas.microsoft.com/office/drawing/2014/main" id="{00000000-0008-0000-0C00-000040000000}"/>
                    </a:ext>
                  </a:extLst>
                </xdr:cNvPr>
                <xdr:cNvSpPr/>
              </xdr:nvSpPr>
              <xdr:spPr>
                <a:xfrm>
                  <a:off x="3785477" y="2060848"/>
                  <a:ext cx="703733" cy="547348"/>
                </a:xfrm>
                <a:prstGeom prst="flowChartDelay">
                  <a:avLst/>
                </a:prstGeom>
                <a:solidFill>
                  <a:srgbClr val="FFFFFF"/>
                </a:solidFill>
                <a:ln w="19050" cap="flat" cmpd="sng" algn="ctr">
                  <a:solidFill>
                    <a:srgbClr val="000000"/>
                  </a:solidFill>
                  <a:prstDash val="solid"/>
                </a:ln>
                <a:effectLst/>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rgbClr val="FFFFFF"/>
                      </a:solidFill>
                      <a:latin typeface="Segoe UI"/>
                      <a:ea typeface="Meiryo UI"/>
                    </a:defRPr>
                  </a:lvl1pPr>
                  <a:lvl2pPr marL="457200" algn="l" defTabSz="914400" rtl="0" eaLnBrk="1" latinLnBrk="0" hangingPunct="1">
                    <a:defRPr kumimoji="1" sz="1800" kern="1200">
                      <a:solidFill>
                        <a:srgbClr val="FFFFFF"/>
                      </a:solidFill>
                      <a:latin typeface="Segoe UI"/>
                      <a:ea typeface="Meiryo UI"/>
                    </a:defRPr>
                  </a:lvl2pPr>
                  <a:lvl3pPr marL="914400" algn="l" defTabSz="914400" rtl="0" eaLnBrk="1" latinLnBrk="0" hangingPunct="1">
                    <a:defRPr kumimoji="1" sz="1800" kern="1200">
                      <a:solidFill>
                        <a:srgbClr val="FFFFFF"/>
                      </a:solidFill>
                      <a:latin typeface="Segoe UI"/>
                      <a:ea typeface="Meiryo UI"/>
                    </a:defRPr>
                  </a:lvl3pPr>
                  <a:lvl4pPr marL="1371600" algn="l" defTabSz="914400" rtl="0" eaLnBrk="1" latinLnBrk="0" hangingPunct="1">
                    <a:defRPr kumimoji="1" sz="1800" kern="1200">
                      <a:solidFill>
                        <a:srgbClr val="FFFFFF"/>
                      </a:solidFill>
                      <a:latin typeface="Segoe UI"/>
                      <a:ea typeface="Meiryo UI"/>
                    </a:defRPr>
                  </a:lvl4pPr>
                  <a:lvl5pPr marL="1828800" algn="l" defTabSz="914400" rtl="0" eaLnBrk="1" latinLnBrk="0" hangingPunct="1">
                    <a:defRPr kumimoji="1" sz="1800" kern="1200">
                      <a:solidFill>
                        <a:srgbClr val="FFFFFF"/>
                      </a:solidFill>
                      <a:latin typeface="Segoe UI"/>
                      <a:ea typeface="Meiryo UI"/>
                    </a:defRPr>
                  </a:lvl5pPr>
                  <a:lvl6pPr marL="2286000" algn="l" defTabSz="914400" rtl="0" eaLnBrk="1" latinLnBrk="0" hangingPunct="1">
                    <a:defRPr kumimoji="1" sz="1800" kern="1200">
                      <a:solidFill>
                        <a:srgbClr val="FFFFFF"/>
                      </a:solidFill>
                      <a:latin typeface="Segoe UI"/>
                      <a:ea typeface="Meiryo UI"/>
                    </a:defRPr>
                  </a:lvl6pPr>
                  <a:lvl7pPr marL="2743200" algn="l" defTabSz="914400" rtl="0" eaLnBrk="1" latinLnBrk="0" hangingPunct="1">
                    <a:defRPr kumimoji="1" sz="1800" kern="1200">
                      <a:solidFill>
                        <a:srgbClr val="FFFFFF"/>
                      </a:solidFill>
                      <a:latin typeface="Segoe UI"/>
                      <a:ea typeface="Meiryo UI"/>
                    </a:defRPr>
                  </a:lvl7pPr>
                  <a:lvl8pPr marL="3200400" algn="l" defTabSz="914400" rtl="0" eaLnBrk="1" latinLnBrk="0" hangingPunct="1">
                    <a:defRPr kumimoji="1" sz="1800" kern="1200">
                      <a:solidFill>
                        <a:srgbClr val="FFFFFF"/>
                      </a:solidFill>
                      <a:latin typeface="Segoe UI"/>
                      <a:ea typeface="Meiryo UI"/>
                    </a:defRPr>
                  </a:lvl8pPr>
                  <a:lvl9pPr marL="3657600" algn="l" defTabSz="914400" rtl="0" eaLnBrk="1" latinLnBrk="0" hangingPunct="1">
                    <a:defRPr kumimoji="1" sz="1800" kern="1200">
                      <a:solidFill>
                        <a:srgbClr val="FFFFFF"/>
                      </a:solidFill>
                      <a:latin typeface="Segoe UI"/>
                      <a:ea typeface="Meiryo UI"/>
                    </a:defRPr>
                  </a:lvl9pPr>
                </a:lstStyle>
                <a:p>
                  <a:pPr algn="ctr"/>
                  <a:endParaRPr lang="ja-JP" altLang="en-US" sz="1050">
                    <a:solidFill>
                      <a:srgbClr val="FFFFFF"/>
                    </a:solidFill>
                  </a:endParaRPr>
                </a:p>
              </xdr:txBody>
            </xdr:sp>
            <xdr:cxnSp macro="">
              <xdr:nvCxnSpPr>
                <xdr:cNvPr id="65" name="直線コネクタ 64">
                  <a:extLst>
                    <a:ext uri="{FF2B5EF4-FFF2-40B4-BE49-F238E27FC236}">
                      <a16:creationId xmlns:a16="http://schemas.microsoft.com/office/drawing/2014/main" id="{00000000-0008-0000-0C00-000041000000}"/>
                    </a:ext>
                  </a:extLst>
                </xdr:cNvPr>
                <xdr:cNvCxnSpPr/>
              </xdr:nvCxnSpPr>
              <xdr:spPr>
                <a:xfrm>
                  <a:off x="3609544" y="2490906"/>
                  <a:ext cx="175933" cy="0"/>
                </a:xfrm>
                <a:prstGeom prst="line">
                  <a:avLst/>
                </a:prstGeom>
                <a:noFill/>
                <a:ln w="19050" cap="flat" cmpd="sng" algn="ctr">
                  <a:solidFill>
                    <a:srgbClr val="000000"/>
                  </a:solidFill>
                  <a:prstDash val="solid"/>
                </a:ln>
                <a:effectLst/>
              </xdr:spPr>
              <xdr:style>
                <a:lnRef idx="1">
                  <a:schemeClr val="accent1"/>
                </a:lnRef>
                <a:fillRef idx="0">
                  <a:schemeClr val="accent1"/>
                </a:fillRef>
                <a:effectRef idx="0">
                  <a:schemeClr val="accent1"/>
                </a:effectRef>
                <a:fontRef idx="minor">
                  <a:schemeClr val="tx1"/>
                </a:fontRef>
              </xdr:style>
            </xdr:cxnSp>
          </xdr:grpSp>
          <xdr:sp macro="" textlink="">
            <xdr:nvSpPr>
              <xdr:cNvPr id="66" name="正方形/長方形 65">
                <a:extLst>
                  <a:ext uri="{FF2B5EF4-FFF2-40B4-BE49-F238E27FC236}">
                    <a16:creationId xmlns:a16="http://schemas.microsoft.com/office/drawing/2014/main" id="{00000000-0008-0000-0C00-000042000000}"/>
                  </a:ext>
                </a:extLst>
              </xdr:cNvPr>
              <xdr:cNvSpPr/>
            </xdr:nvSpPr>
            <xdr:spPr>
              <a:xfrm>
                <a:off x="4258809" y="4554093"/>
                <a:ext cx="491763" cy="305143"/>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A</a:t>
                </a:r>
                <a:r>
                  <a:rPr lang="en-US" altLang="ja-JP" sz="1200" kern="0">
                    <a:solidFill>
                      <a:srgbClr val="000000"/>
                    </a:solidFill>
                  </a:rPr>
                  <a:t>1</a:t>
                </a:r>
                <a:endParaRPr lang="ja-JP" altLang="en-US" sz="1050">
                  <a:solidFill>
                    <a:srgbClr val="000000"/>
                  </a:solidFill>
                </a:endParaRPr>
              </a:p>
            </xdr:txBody>
          </xdr:sp>
          <xdr:sp macro="" textlink="">
            <xdr:nvSpPr>
              <xdr:cNvPr id="67" name="正方形/長方形 66">
                <a:extLst>
                  <a:ext uri="{FF2B5EF4-FFF2-40B4-BE49-F238E27FC236}">
                    <a16:creationId xmlns:a16="http://schemas.microsoft.com/office/drawing/2014/main" id="{00000000-0008-0000-0C00-000043000000}"/>
                  </a:ext>
                </a:extLst>
              </xdr:cNvPr>
              <xdr:cNvSpPr/>
            </xdr:nvSpPr>
            <xdr:spPr>
              <a:xfrm>
                <a:off x="4280736" y="5028408"/>
                <a:ext cx="520878" cy="305143"/>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B</a:t>
                </a:r>
                <a:r>
                  <a:rPr lang="en-US" altLang="ja-JP" sz="1200" kern="0">
                    <a:solidFill>
                      <a:srgbClr val="000000"/>
                    </a:solidFill>
                  </a:rPr>
                  <a:t>1</a:t>
                </a:r>
                <a:endParaRPr lang="ja-JP" altLang="en-US" sz="1050">
                  <a:solidFill>
                    <a:srgbClr val="000000"/>
                  </a:solidFill>
                </a:endParaRPr>
              </a:p>
            </xdr:txBody>
          </xdr:sp>
        </xdr:grpSp>
        <xdr:sp macro="" textlink="">
          <xdr:nvSpPr>
            <xdr:cNvPr id="73" name="フリーフォーム 72">
              <a:extLst>
                <a:ext uri="{FF2B5EF4-FFF2-40B4-BE49-F238E27FC236}">
                  <a16:creationId xmlns:a16="http://schemas.microsoft.com/office/drawing/2014/main" id="{00000000-0008-0000-0C00-000049000000}"/>
                </a:ext>
              </a:extLst>
            </xdr:cNvPr>
            <xdr:cNvSpPr/>
          </xdr:nvSpPr>
          <xdr:spPr>
            <a:xfrm>
              <a:off x="3414346" y="1956288"/>
              <a:ext cx="4696558" cy="791308"/>
            </a:xfrm>
            <a:custGeom>
              <a:avLst/>
              <a:gdLst>
                <a:gd name="connsiteX0" fmla="*/ 0 w 4696558"/>
                <a:gd name="connsiteY0" fmla="*/ 0 h 791308"/>
                <a:gd name="connsiteX1" fmla="*/ 190500 w 4696558"/>
                <a:gd name="connsiteY1" fmla="*/ 0 h 791308"/>
                <a:gd name="connsiteX2" fmla="*/ 190500 w 4696558"/>
                <a:gd name="connsiteY2" fmla="*/ 791308 h 791308"/>
                <a:gd name="connsiteX3" fmla="*/ 278424 w 4696558"/>
                <a:gd name="connsiteY3" fmla="*/ 791308 h 791308"/>
                <a:gd name="connsiteX4" fmla="*/ 4696558 w 4696558"/>
                <a:gd name="connsiteY4" fmla="*/ 791308 h 791308"/>
                <a:gd name="connsiteX0" fmla="*/ 0 w 4696558"/>
                <a:gd name="connsiteY0" fmla="*/ 0 h 791308"/>
                <a:gd name="connsiteX1" fmla="*/ 190500 w 4696558"/>
                <a:gd name="connsiteY1" fmla="*/ 0 h 791308"/>
                <a:gd name="connsiteX2" fmla="*/ 187486 w 4696558"/>
                <a:gd name="connsiteY2" fmla="*/ 281892 h 791308"/>
                <a:gd name="connsiteX3" fmla="*/ 190500 w 4696558"/>
                <a:gd name="connsiteY3" fmla="*/ 791308 h 791308"/>
                <a:gd name="connsiteX4" fmla="*/ 278424 w 4696558"/>
                <a:gd name="connsiteY4" fmla="*/ 791308 h 791308"/>
                <a:gd name="connsiteX5" fmla="*/ 4696558 w 4696558"/>
                <a:gd name="connsiteY5" fmla="*/ 791308 h 791308"/>
                <a:gd name="connsiteX0" fmla="*/ 0 w 4696558"/>
                <a:gd name="connsiteY0" fmla="*/ 0 h 791308"/>
                <a:gd name="connsiteX1" fmla="*/ 190500 w 4696558"/>
                <a:gd name="connsiteY1" fmla="*/ 0 h 791308"/>
                <a:gd name="connsiteX2" fmla="*/ 187486 w 4696558"/>
                <a:gd name="connsiteY2" fmla="*/ 281892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86 w 4696558"/>
                <a:gd name="connsiteY2" fmla="*/ 281892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86 w 4696558"/>
                <a:gd name="connsiteY2" fmla="*/ 281892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86 w 4696558"/>
                <a:gd name="connsiteY2" fmla="*/ 281892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86 w 4696558"/>
                <a:gd name="connsiteY2" fmla="*/ 281892 h 791308"/>
                <a:gd name="connsiteX3" fmla="*/ 321043 w 4696558"/>
                <a:gd name="connsiteY3" fmla="*/ 328041 h 791308"/>
                <a:gd name="connsiteX4" fmla="*/ 187486 w 4696558"/>
                <a:gd name="connsiteY4" fmla="*/ 364711 h 791308"/>
                <a:gd name="connsiteX5" fmla="*/ 190500 w 4696558"/>
                <a:gd name="connsiteY5" fmla="*/ 791308 h 791308"/>
                <a:gd name="connsiteX6" fmla="*/ 278424 w 4696558"/>
                <a:gd name="connsiteY6" fmla="*/ 791308 h 791308"/>
                <a:gd name="connsiteX7" fmla="*/ 4696558 w 4696558"/>
                <a:gd name="connsiteY7" fmla="*/ 791308 h 791308"/>
                <a:gd name="connsiteX0" fmla="*/ 0 w 4696558"/>
                <a:gd name="connsiteY0" fmla="*/ 0 h 791308"/>
                <a:gd name="connsiteX1" fmla="*/ 190500 w 4696558"/>
                <a:gd name="connsiteY1" fmla="*/ 0 h 791308"/>
                <a:gd name="connsiteX2" fmla="*/ 187486 w 4696558"/>
                <a:gd name="connsiteY2" fmla="*/ 281892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86 w 4696558"/>
                <a:gd name="connsiteY2" fmla="*/ 364711 h 791308"/>
                <a:gd name="connsiteX3" fmla="*/ 190500 w 4696558"/>
                <a:gd name="connsiteY3" fmla="*/ 791308 h 791308"/>
                <a:gd name="connsiteX4" fmla="*/ 278424 w 4696558"/>
                <a:gd name="connsiteY4" fmla="*/ 791308 h 791308"/>
                <a:gd name="connsiteX5" fmla="*/ 4696558 w 4696558"/>
                <a:gd name="connsiteY5" fmla="*/ 791308 h 791308"/>
                <a:gd name="connsiteX0" fmla="*/ 0 w 4696558"/>
                <a:gd name="connsiteY0" fmla="*/ 0 h 791308"/>
                <a:gd name="connsiteX1" fmla="*/ 190500 w 4696558"/>
                <a:gd name="connsiteY1" fmla="*/ 0 h 791308"/>
                <a:gd name="connsiteX2" fmla="*/ 187486 w 4696558"/>
                <a:gd name="connsiteY2" fmla="*/ 364711 h 791308"/>
                <a:gd name="connsiteX3" fmla="*/ 190500 w 4696558"/>
                <a:gd name="connsiteY3" fmla="*/ 791308 h 791308"/>
                <a:gd name="connsiteX4" fmla="*/ 278424 w 4696558"/>
                <a:gd name="connsiteY4" fmla="*/ 791308 h 791308"/>
                <a:gd name="connsiteX5" fmla="*/ 4696558 w 4696558"/>
                <a:gd name="connsiteY5" fmla="*/ 791308 h 791308"/>
                <a:gd name="connsiteX0" fmla="*/ 0 w 4696558"/>
                <a:gd name="connsiteY0" fmla="*/ 0 h 791308"/>
                <a:gd name="connsiteX1" fmla="*/ 190500 w 4696558"/>
                <a:gd name="connsiteY1" fmla="*/ 0 h 791308"/>
                <a:gd name="connsiteX2" fmla="*/ 187419 w 4696558"/>
                <a:gd name="connsiteY2" fmla="*/ 260173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19 w 4696558"/>
                <a:gd name="connsiteY2" fmla="*/ 260173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19 w 4696558"/>
                <a:gd name="connsiteY2" fmla="*/ 260173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19 w 4696558"/>
                <a:gd name="connsiteY2" fmla="*/ 260173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 name="connsiteX0" fmla="*/ 0 w 4696558"/>
                <a:gd name="connsiteY0" fmla="*/ 0 h 791308"/>
                <a:gd name="connsiteX1" fmla="*/ 190500 w 4696558"/>
                <a:gd name="connsiteY1" fmla="*/ 0 h 791308"/>
                <a:gd name="connsiteX2" fmla="*/ 187419 w 4696558"/>
                <a:gd name="connsiteY2" fmla="*/ 260173 h 791308"/>
                <a:gd name="connsiteX3" fmla="*/ 187486 w 4696558"/>
                <a:gd name="connsiteY3" fmla="*/ 364711 h 791308"/>
                <a:gd name="connsiteX4" fmla="*/ 190500 w 4696558"/>
                <a:gd name="connsiteY4" fmla="*/ 791308 h 791308"/>
                <a:gd name="connsiteX5" fmla="*/ 278424 w 4696558"/>
                <a:gd name="connsiteY5" fmla="*/ 791308 h 791308"/>
                <a:gd name="connsiteX6" fmla="*/ 4696558 w 4696558"/>
                <a:gd name="connsiteY6" fmla="*/ 791308 h 7913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696558" h="791308">
                  <a:moveTo>
                    <a:pt x="0" y="0"/>
                  </a:moveTo>
                  <a:lnTo>
                    <a:pt x="190500" y="0"/>
                  </a:lnTo>
                  <a:cubicBezTo>
                    <a:pt x="188330" y="85487"/>
                    <a:pt x="187921" y="199388"/>
                    <a:pt x="187419" y="260173"/>
                  </a:cubicBezTo>
                  <a:cubicBezTo>
                    <a:pt x="246571" y="283514"/>
                    <a:pt x="246627" y="325335"/>
                    <a:pt x="187486" y="364711"/>
                  </a:cubicBezTo>
                  <a:cubicBezTo>
                    <a:pt x="186409" y="450113"/>
                    <a:pt x="190007" y="697363"/>
                    <a:pt x="190500" y="791308"/>
                  </a:cubicBezTo>
                  <a:lnTo>
                    <a:pt x="278424" y="791308"/>
                  </a:lnTo>
                  <a:lnTo>
                    <a:pt x="4696558" y="791308"/>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4" name="正方形/長方形 73">
              <a:extLst>
                <a:ext uri="{FF2B5EF4-FFF2-40B4-BE49-F238E27FC236}">
                  <a16:creationId xmlns:a16="http://schemas.microsoft.com/office/drawing/2014/main" id="{00000000-0008-0000-0C00-00004A000000}"/>
                </a:ext>
              </a:extLst>
            </xdr:cNvPr>
            <xdr:cNvSpPr/>
          </xdr:nvSpPr>
          <xdr:spPr>
            <a:xfrm>
              <a:off x="8056047" y="2522537"/>
              <a:ext cx="435857" cy="294511"/>
            </a:xfrm>
            <a:prstGeom prst="rect">
              <a:avLst/>
            </a:prstGeom>
          </xdr:spPr>
          <xdr:txBody>
            <a:bodyPr wrap="square">
              <a:noAutofit/>
            </a:bodyPr>
            <a:lstStyle>
              <a:defPPr>
                <a:defRPr lang="ja-JP"/>
              </a:defPPr>
              <a:lvl1pPr marL="0" algn="l" defTabSz="914400" rtl="0" eaLnBrk="1" latinLnBrk="0" hangingPunct="1">
                <a:defRPr kumimoji="1" sz="1800" kern="1200">
                  <a:solidFill>
                    <a:srgbClr val="000000"/>
                  </a:solidFill>
                  <a:latin typeface="Segoe UI"/>
                  <a:ea typeface="Meiryo UI"/>
                </a:defRPr>
              </a:lvl1pPr>
              <a:lvl2pPr marL="457200" algn="l" defTabSz="914400" rtl="0" eaLnBrk="1" latinLnBrk="0" hangingPunct="1">
                <a:defRPr kumimoji="1" sz="1800" kern="1200">
                  <a:solidFill>
                    <a:srgbClr val="000000"/>
                  </a:solidFill>
                  <a:latin typeface="Segoe UI"/>
                  <a:ea typeface="Meiryo UI"/>
                </a:defRPr>
              </a:lvl2pPr>
              <a:lvl3pPr marL="914400" algn="l" defTabSz="914400" rtl="0" eaLnBrk="1" latinLnBrk="0" hangingPunct="1">
                <a:defRPr kumimoji="1" sz="1800" kern="1200">
                  <a:solidFill>
                    <a:srgbClr val="000000"/>
                  </a:solidFill>
                  <a:latin typeface="Segoe UI"/>
                  <a:ea typeface="Meiryo UI"/>
                </a:defRPr>
              </a:lvl3pPr>
              <a:lvl4pPr marL="1371600" algn="l" defTabSz="914400" rtl="0" eaLnBrk="1" latinLnBrk="0" hangingPunct="1">
                <a:defRPr kumimoji="1" sz="1800" kern="1200">
                  <a:solidFill>
                    <a:srgbClr val="000000"/>
                  </a:solidFill>
                  <a:latin typeface="Segoe UI"/>
                  <a:ea typeface="Meiryo UI"/>
                </a:defRPr>
              </a:lvl4pPr>
              <a:lvl5pPr marL="1828800" algn="l" defTabSz="914400" rtl="0" eaLnBrk="1" latinLnBrk="0" hangingPunct="1">
                <a:defRPr kumimoji="1" sz="1800" kern="1200">
                  <a:solidFill>
                    <a:srgbClr val="000000"/>
                  </a:solidFill>
                  <a:latin typeface="Segoe UI"/>
                  <a:ea typeface="Meiryo UI"/>
                </a:defRPr>
              </a:lvl5pPr>
              <a:lvl6pPr marL="2286000" algn="l" defTabSz="914400" rtl="0" eaLnBrk="1" latinLnBrk="0" hangingPunct="1">
                <a:defRPr kumimoji="1" sz="1800" kern="1200">
                  <a:solidFill>
                    <a:srgbClr val="000000"/>
                  </a:solidFill>
                  <a:latin typeface="Segoe UI"/>
                  <a:ea typeface="Meiryo UI"/>
                </a:defRPr>
              </a:lvl6pPr>
              <a:lvl7pPr marL="2743200" algn="l" defTabSz="914400" rtl="0" eaLnBrk="1" latinLnBrk="0" hangingPunct="1">
                <a:defRPr kumimoji="1" sz="1800" kern="1200">
                  <a:solidFill>
                    <a:srgbClr val="000000"/>
                  </a:solidFill>
                  <a:latin typeface="Segoe UI"/>
                  <a:ea typeface="Meiryo UI"/>
                </a:defRPr>
              </a:lvl7pPr>
              <a:lvl8pPr marL="3200400" algn="l" defTabSz="914400" rtl="0" eaLnBrk="1" latinLnBrk="0" hangingPunct="1">
                <a:defRPr kumimoji="1" sz="1800" kern="1200">
                  <a:solidFill>
                    <a:srgbClr val="000000"/>
                  </a:solidFill>
                  <a:latin typeface="Segoe UI"/>
                  <a:ea typeface="Meiryo UI"/>
                </a:defRPr>
              </a:lvl8pPr>
              <a:lvl9pPr marL="3657600" algn="l" defTabSz="914400" rtl="0" eaLnBrk="1" latinLnBrk="0" hangingPunct="1">
                <a:defRPr kumimoji="1" sz="1800" kern="1200">
                  <a:solidFill>
                    <a:srgbClr val="000000"/>
                  </a:solidFill>
                  <a:latin typeface="Segoe UI"/>
                  <a:ea typeface="Meiryo UI"/>
                </a:defRPr>
              </a:lvl9pPr>
            </a:lstStyle>
            <a:p>
              <a:r>
                <a:rPr lang="en-US" altLang="ja-JP" sz="1600" kern="0">
                  <a:solidFill>
                    <a:srgbClr val="000000"/>
                  </a:solidFill>
                </a:rPr>
                <a:t>S</a:t>
              </a:r>
              <a:r>
                <a:rPr lang="en-US" altLang="ja-JP" sz="1200" kern="0">
                  <a:solidFill>
                    <a:srgbClr val="000000"/>
                  </a:solidFill>
                </a:rPr>
                <a:t>1</a:t>
              </a:r>
              <a:endParaRPr lang="ja-JP" altLang="en-US" sz="1050">
                <a:solidFill>
                  <a:srgbClr val="000000"/>
                </a:solidFill>
              </a:endParaRPr>
            </a:p>
          </xdr:txBody>
        </xdr:sp>
      </xdr:grpSp>
      <xdr:sp macro="" textlink="">
        <xdr:nvSpPr>
          <xdr:cNvPr id="77" name="フリーフォーム 76">
            <a:extLst>
              <a:ext uri="{FF2B5EF4-FFF2-40B4-BE49-F238E27FC236}">
                <a16:creationId xmlns:a16="http://schemas.microsoft.com/office/drawing/2014/main" id="{00000000-0008-0000-0C00-00004D000000}"/>
              </a:ext>
            </a:extLst>
          </xdr:cNvPr>
          <xdr:cNvSpPr/>
        </xdr:nvSpPr>
        <xdr:spPr>
          <a:xfrm>
            <a:off x="6263016" y="2440248"/>
            <a:ext cx="128060" cy="323762"/>
          </a:xfrm>
          <a:custGeom>
            <a:avLst/>
            <a:gdLst>
              <a:gd name="connsiteX0" fmla="*/ 0 w 239485"/>
              <a:gd name="connsiteY0" fmla="*/ 489857 h 489857"/>
              <a:gd name="connsiteX1" fmla="*/ 0 w 239485"/>
              <a:gd name="connsiteY1" fmla="*/ 0 h 489857"/>
              <a:gd name="connsiteX2" fmla="*/ 239485 w 239485"/>
              <a:gd name="connsiteY2" fmla="*/ 0 h 489857"/>
              <a:gd name="connsiteX0" fmla="*/ 5968 w 245453"/>
              <a:gd name="connsiteY0" fmla="*/ 489857 h 489857"/>
              <a:gd name="connsiteX1" fmla="*/ 0 w 245453"/>
              <a:gd name="connsiteY1" fmla="*/ 334171 h 489857"/>
              <a:gd name="connsiteX2" fmla="*/ 5968 w 245453"/>
              <a:gd name="connsiteY2" fmla="*/ 0 h 489857"/>
              <a:gd name="connsiteX3" fmla="*/ 245453 w 245453"/>
              <a:gd name="connsiteY3" fmla="*/ 0 h 489857"/>
              <a:gd name="connsiteX0" fmla="*/ 11936 w 251421"/>
              <a:gd name="connsiteY0" fmla="*/ 489857 h 489857"/>
              <a:gd name="connsiteX1" fmla="*/ 5968 w 251421"/>
              <a:gd name="connsiteY1" fmla="*/ 334171 h 489857"/>
              <a:gd name="connsiteX2" fmla="*/ 0 w 251421"/>
              <a:gd name="connsiteY2" fmla="*/ 169037 h 489857"/>
              <a:gd name="connsiteX3" fmla="*/ 11936 w 251421"/>
              <a:gd name="connsiteY3" fmla="*/ 0 h 489857"/>
              <a:gd name="connsiteX4" fmla="*/ 251421 w 251421"/>
              <a:gd name="connsiteY4" fmla="*/ 0 h 489857"/>
              <a:gd name="connsiteX0" fmla="*/ 5968 w 245453"/>
              <a:gd name="connsiteY0" fmla="*/ 489857 h 489857"/>
              <a:gd name="connsiteX1" fmla="*/ 0 w 245453"/>
              <a:gd name="connsiteY1" fmla="*/ 334171 h 489857"/>
              <a:gd name="connsiteX2" fmla="*/ 11407 w 245453"/>
              <a:gd name="connsiteY2" fmla="*/ 164810 h 489857"/>
              <a:gd name="connsiteX3" fmla="*/ 5968 w 245453"/>
              <a:gd name="connsiteY3" fmla="*/ 0 h 489857"/>
              <a:gd name="connsiteX4" fmla="*/ 245453 w 245453"/>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5968 w 245453"/>
              <a:gd name="connsiteY0" fmla="*/ 489857 h 489857"/>
              <a:gd name="connsiteX1" fmla="*/ 0 w 245453"/>
              <a:gd name="connsiteY1" fmla="*/ 334171 h 489857"/>
              <a:gd name="connsiteX2" fmla="*/ 7062 w 245453"/>
              <a:gd name="connsiteY2" fmla="*/ 236667 h 489857"/>
              <a:gd name="connsiteX3" fmla="*/ 5968 w 245453"/>
              <a:gd name="connsiteY3" fmla="*/ 0 h 489857"/>
              <a:gd name="connsiteX4" fmla="*/ 245453 w 245453"/>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1109" h="489857">
                <a:moveTo>
                  <a:pt x="1624" y="489857"/>
                </a:moveTo>
                <a:cubicBezTo>
                  <a:pt x="1083" y="435144"/>
                  <a:pt x="541" y="380431"/>
                  <a:pt x="0" y="325718"/>
                </a:cubicBezTo>
                <a:cubicBezTo>
                  <a:pt x="55927" y="286171"/>
                  <a:pt x="51041" y="267759"/>
                  <a:pt x="2718" y="236667"/>
                </a:cubicBezTo>
                <a:cubicBezTo>
                  <a:pt x="2353" y="157778"/>
                  <a:pt x="1989" y="78889"/>
                  <a:pt x="1624" y="0"/>
                </a:cubicBezTo>
                <a:lnTo>
                  <a:pt x="241109" y="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8" name="フリーフォーム 77">
            <a:extLst>
              <a:ext uri="{FF2B5EF4-FFF2-40B4-BE49-F238E27FC236}">
                <a16:creationId xmlns:a16="http://schemas.microsoft.com/office/drawing/2014/main" id="{00000000-0008-0000-0C00-00004E000000}"/>
              </a:ext>
            </a:extLst>
          </xdr:cNvPr>
          <xdr:cNvSpPr/>
        </xdr:nvSpPr>
        <xdr:spPr>
          <a:xfrm>
            <a:off x="4528873" y="1670556"/>
            <a:ext cx="130898" cy="320671"/>
          </a:xfrm>
          <a:custGeom>
            <a:avLst/>
            <a:gdLst>
              <a:gd name="connsiteX0" fmla="*/ 0 w 239485"/>
              <a:gd name="connsiteY0" fmla="*/ 489857 h 489857"/>
              <a:gd name="connsiteX1" fmla="*/ 0 w 239485"/>
              <a:gd name="connsiteY1" fmla="*/ 0 h 489857"/>
              <a:gd name="connsiteX2" fmla="*/ 239485 w 239485"/>
              <a:gd name="connsiteY2" fmla="*/ 0 h 489857"/>
              <a:gd name="connsiteX0" fmla="*/ 5968 w 245453"/>
              <a:gd name="connsiteY0" fmla="*/ 489857 h 489857"/>
              <a:gd name="connsiteX1" fmla="*/ 0 w 245453"/>
              <a:gd name="connsiteY1" fmla="*/ 334171 h 489857"/>
              <a:gd name="connsiteX2" fmla="*/ 5968 w 245453"/>
              <a:gd name="connsiteY2" fmla="*/ 0 h 489857"/>
              <a:gd name="connsiteX3" fmla="*/ 245453 w 245453"/>
              <a:gd name="connsiteY3" fmla="*/ 0 h 489857"/>
              <a:gd name="connsiteX0" fmla="*/ 11936 w 251421"/>
              <a:gd name="connsiteY0" fmla="*/ 489857 h 489857"/>
              <a:gd name="connsiteX1" fmla="*/ 5968 w 251421"/>
              <a:gd name="connsiteY1" fmla="*/ 334171 h 489857"/>
              <a:gd name="connsiteX2" fmla="*/ 0 w 251421"/>
              <a:gd name="connsiteY2" fmla="*/ 169037 h 489857"/>
              <a:gd name="connsiteX3" fmla="*/ 11936 w 251421"/>
              <a:gd name="connsiteY3" fmla="*/ 0 h 489857"/>
              <a:gd name="connsiteX4" fmla="*/ 251421 w 251421"/>
              <a:gd name="connsiteY4" fmla="*/ 0 h 489857"/>
              <a:gd name="connsiteX0" fmla="*/ 5968 w 245453"/>
              <a:gd name="connsiteY0" fmla="*/ 489857 h 489857"/>
              <a:gd name="connsiteX1" fmla="*/ 0 w 245453"/>
              <a:gd name="connsiteY1" fmla="*/ 334171 h 489857"/>
              <a:gd name="connsiteX2" fmla="*/ 11407 w 245453"/>
              <a:gd name="connsiteY2" fmla="*/ 164810 h 489857"/>
              <a:gd name="connsiteX3" fmla="*/ 5968 w 245453"/>
              <a:gd name="connsiteY3" fmla="*/ 0 h 489857"/>
              <a:gd name="connsiteX4" fmla="*/ 245453 w 245453"/>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5968 w 245453"/>
              <a:gd name="connsiteY0" fmla="*/ 489857 h 489857"/>
              <a:gd name="connsiteX1" fmla="*/ 0 w 245453"/>
              <a:gd name="connsiteY1" fmla="*/ 334171 h 489857"/>
              <a:gd name="connsiteX2" fmla="*/ 7062 w 245453"/>
              <a:gd name="connsiteY2" fmla="*/ 236667 h 489857"/>
              <a:gd name="connsiteX3" fmla="*/ 5968 w 245453"/>
              <a:gd name="connsiteY3" fmla="*/ 0 h 489857"/>
              <a:gd name="connsiteX4" fmla="*/ 245453 w 245453"/>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1109" h="489857">
                <a:moveTo>
                  <a:pt x="1624" y="489857"/>
                </a:moveTo>
                <a:cubicBezTo>
                  <a:pt x="1083" y="435144"/>
                  <a:pt x="541" y="380431"/>
                  <a:pt x="0" y="325718"/>
                </a:cubicBezTo>
                <a:cubicBezTo>
                  <a:pt x="55927" y="286171"/>
                  <a:pt x="51041" y="267759"/>
                  <a:pt x="2718" y="236667"/>
                </a:cubicBezTo>
                <a:cubicBezTo>
                  <a:pt x="2353" y="157778"/>
                  <a:pt x="1989" y="78889"/>
                  <a:pt x="1624" y="0"/>
                </a:cubicBezTo>
                <a:lnTo>
                  <a:pt x="241109" y="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9" name="フリーフォーム 78">
            <a:extLst>
              <a:ext uri="{FF2B5EF4-FFF2-40B4-BE49-F238E27FC236}">
                <a16:creationId xmlns:a16="http://schemas.microsoft.com/office/drawing/2014/main" id="{00000000-0008-0000-0C00-00004F000000}"/>
              </a:ext>
            </a:extLst>
          </xdr:cNvPr>
          <xdr:cNvSpPr/>
        </xdr:nvSpPr>
        <xdr:spPr>
          <a:xfrm>
            <a:off x="2630058" y="2516364"/>
            <a:ext cx="130898" cy="323763"/>
          </a:xfrm>
          <a:custGeom>
            <a:avLst/>
            <a:gdLst>
              <a:gd name="connsiteX0" fmla="*/ 0 w 239485"/>
              <a:gd name="connsiteY0" fmla="*/ 489857 h 489857"/>
              <a:gd name="connsiteX1" fmla="*/ 0 w 239485"/>
              <a:gd name="connsiteY1" fmla="*/ 0 h 489857"/>
              <a:gd name="connsiteX2" fmla="*/ 239485 w 239485"/>
              <a:gd name="connsiteY2" fmla="*/ 0 h 489857"/>
              <a:gd name="connsiteX0" fmla="*/ 5968 w 245453"/>
              <a:gd name="connsiteY0" fmla="*/ 489857 h 489857"/>
              <a:gd name="connsiteX1" fmla="*/ 0 w 245453"/>
              <a:gd name="connsiteY1" fmla="*/ 334171 h 489857"/>
              <a:gd name="connsiteX2" fmla="*/ 5968 w 245453"/>
              <a:gd name="connsiteY2" fmla="*/ 0 h 489857"/>
              <a:gd name="connsiteX3" fmla="*/ 245453 w 245453"/>
              <a:gd name="connsiteY3" fmla="*/ 0 h 489857"/>
              <a:gd name="connsiteX0" fmla="*/ 11936 w 251421"/>
              <a:gd name="connsiteY0" fmla="*/ 489857 h 489857"/>
              <a:gd name="connsiteX1" fmla="*/ 5968 w 251421"/>
              <a:gd name="connsiteY1" fmla="*/ 334171 h 489857"/>
              <a:gd name="connsiteX2" fmla="*/ 0 w 251421"/>
              <a:gd name="connsiteY2" fmla="*/ 169037 h 489857"/>
              <a:gd name="connsiteX3" fmla="*/ 11936 w 251421"/>
              <a:gd name="connsiteY3" fmla="*/ 0 h 489857"/>
              <a:gd name="connsiteX4" fmla="*/ 251421 w 251421"/>
              <a:gd name="connsiteY4" fmla="*/ 0 h 489857"/>
              <a:gd name="connsiteX0" fmla="*/ 5968 w 245453"/>
              <a:gd name="connsiteY0" fmla="*/ 489857 h 489857"/>
              <a:gd name="connsiteX1" fmla="*/ 0 w 245453"/>
              <a:gd name="connsiteY1" fmla="*/ 334171 h 489857"/>
              <a:gd name="connsiteX2" fmla="*/ 11407 w 245453"/>
              <a:gd name="connsiteY2" fmla="*/ 164810 h 489857"/>
              <a:gd name="connsiteX3" fmla="*/ 5968 w 245453"/>
              <a:gd name="connsiteY3" fmla="*/ 0 h 489857"/>
              <a:gd name="connsiteX4" fmla="*/ 245453 w 245453"/>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59717 w 299202"/>
              <a:gd name="connsiteY0" fmla="*/ 489857 h 489857"/>
              <a:gd name="connsiteX1" fmla="*/ 53749 w 299202"/>
              <a:gd name="connsiteY1" fmla="*/ 334171 h 489857"/>
              <a:gd name="connsiteX2" fmla="*/ 0 w 299202"/>
              <a:gd name="connsiteY2" fmla="*/ 190172 h 489857"/>
              <a:gd name="connsiteX3" fmla="*/ 59717 w 299202"/>
              <a:gd name="connsiteY3" fmla="*/ 0 h 489857"/>
              <a:gd name="connsiteX4" fmla="*/ 299202 w 299202"/>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7593 w 247078"/>
              <a:gd name="connsiteY0" fmla="*/ 489857 h 489857"/>
              <a:gd name="connsiteX1" fmla="*/ 1625 w 247078"/>
              <a:gd name="connsiteY1" fmla="*/ 334171 h 489857"/>
              <a:gd name="connsiteX2" fmla="*/ 0 w 247078"/>
              <a:gd name="connsiteY2" fmla="*/ 232441 h 489857"/>
              <a:gd name="connsiteX3" fmla="*/ 7593 w 247078"/>
              <a:gd name="connsiteY3" fmla="*/ 0 h 489857"/>
              <a:gd name="connsiteX4" fmla="*/ 247078 w 247078"/>
              <a:gd name="connsiteY4" fmla="*/ 0 h 489857"/>
              <a:gd name="connsiteX0" fmla="*/ 5968 w 245453"/>
              <a:gd name="connsiteY0" fmla="*/ 489857 h 489857"/>
              <a:gd name="connsiteX1" fmla="*/ 0 w 245453"/>
              <a:gd name="connsiteY1" fmla="*/ 334171 h 489857"/>
              <a:gd name="connsiteX2" fmla="*/ 7062 w 245453"/>
              <a:gd name="connsiteY2" fmla="*/ 236667 h 489857"/>
              <a:gd name="connsiteX3" fmla="*/ 5968 w 245453"/>
              <a:gd name="connsiteY3" fmla="*/ 0 h 489857"/>
              <a:gd name="connsiteX4" fmla="*/ 245453 w 245453"/>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 name="connsiteX0" fmla="*/ 1624 w 241109"/>
              <a:gd name="connsiteY0" fmla="*/ 489857 h 489857"/>
              <a:gd name="connsiteX1" fmla="*/ 0 w 241109"/>
              <a:gd name="connsiteY1" fmla="*/ 325718 h 489857"/>
              <a:gd name="connsiteX2" fmla="*/ 2718 w 241109"/>
              <a:gd name="connsiteY2" fmla="*/ 236667 h 489857"/>
              <a:gd name="connsiteX3" fmla="*/ 1624 w 241109"/>
              <a:gd name="connsiteY3" fmla="*/ 0 h 489857"/>
              <a:gd name="connsiteX4" fmla="*/ 241109 w 241109"/>
              <a:gd name="connsiteY4" fmla="*/ 0 h 48985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1109" h="489857">
                <a:moveTo>
                  <a:pt x="1624" y="489857"/>
                </a:moveTo>
                <a:cubicBezTo>
                  <a:pt x="1083" y="435144"/>
                  <a:pt x="541" y="380431"/>
                  <a:pt x="0" y="325718"/>
                </a:cubicBezTo>
                <a:cubicBezTo>
                  <a:pt x="55927" y="286171"/>
                  <a:pt x="51041" y="267759"/>
                  <a:pt x="2718" y="236667"/>
                </a:cubicBezTo>
                <a:cubicBezTo>
                  <a:pt x="2353" y="157778"/>
                  <a:pt x="1989" y="78889"/>
                  <a:pt x="1624" y="0"/>
                </a:cubicBezTo>
                <a:lnTo>
                  <a:pt x="241109" y="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0" name="フリーフォーム 79">
            <a:extLst>
              <a:ext uri="{FF2B5EF4-FFF2-40B4-BE49-F238E27FC236}">
                <a16:creationId xmlns:a16="http://schemas.microsoft.com/office/drawing/2014/main" id="{00000000-0008-0000-0C00-000050000000}"/>
              </a:ext>
            </a:extLst>
          </xdr:cNvPr>
          <xdr:cNvSpPr/>
        </xdr:nvSpPr>
        <xdr:spPr>
          <a:xfrm>
            <a:off x="5914159" y="1586160"/>
            <a:ext cx="487384" cy="706335"/>
          </a:xfrm>
          <a:custGeom>
            <a:avLst/>
            <a:gdLst>
              <a:gd name="connsiteX0" fmla="*/ 0 w 582386"/>
              <a:gd name="connsiteY0" fmla="*/ 0 h 838200"/>
              <a:gd name="connsiteX1" fmla="*/ 179615 w 582386"/>
              <a:gd name="connsiteY1" fmla="*/ 0 h 838200"/>
              <a:gd name="connsiteX2" fmla="*/ 179615 w 582386"/>
              <a:gd name="connsiteY2" fmla="*/ 838200 h 838200"/>
              <a:gd name="connsiteX3" fmla="*/ 582386 w 582386"/>
              <a:gd name="connsiteY3" fmla="*/ 838200 h 838200"/>
              <a:gd name="connsiteX0" fmla="*/ 0 w 582386"/>
              <a:gd name="connsiteY0" fmla="*/ 0 h 838200"/>
              <a:gd name="connsiteX1" fmla="*/ 179615 w 582386"/>
              <a:gd name="connsiteY1" fmla="*/ 0 h 838200"/>
              <a:gd name="connsiteX2" fmla="*/ 177768 w 582386"/>
              <a:gd name="connsiteY2" fmla="*/ 376127 h 838200"/>
              <a:gd name="connsiteX3" fmla="*/ 179615 w 582386"/>
              <a:gd name="connsiteY3" fmla="*/ 838200 h 838200"/>
              <a:gd name="connsiteX4" fmla="*/ 582386 w 582386"/>
              <a:gd name="connsiteY4"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3123 w 582386"/>
              <a:gd name="connsiteY3" fmla="*/ 451416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273351 w 582386"/>
              <a:gd name="connsiteY3" fmla="*/ 477691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273351 w 582386"/>
              <a:gd name="connsiteY3" fmla="*/ 477691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44847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76127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80246 w 582386"/>
              <a:gd name="connsiteY2" fmla="*/ 368559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80246 w 582386"/>
              <a:gd name="connsiteY2" fmla="*/ 368559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43332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61269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 name="connsiteX0" fmla="*/ 0 w 582386"/>
              <a:gd name="connsiteY0" fmla="*/ 0 h 838200"/>
              <a:gd name="connsiteX1" fmla="*/ 179615 w 582386"/>
              <a:gd name="connsiteY1" fmla="*/ 0 h 838200"/>
              <a:gd name="connsiteX2" fmla="*/ 177768 w 582386"/>
              <a:gd name="connsiteY2" fmla="*/ 355946 h 838200"/>
              <a:gd name="connsiteX3" fmla="*/ 179589 w 582386"/>
              <a:gd name="connsiteY3" fmla="*/ 446133 h 838200"/>
              <a:gd name="connsiteX4" fmla="*/ 179615 w 582386"/>
              <a:gd name="connsiteY4" fmla="*/ 838200 h 838200"/>
              <a:gd name="connsiteX5" fmla="*/ 582386 w 582386"/>
              <a:gd name="connsiteY5" fmla="*/ 838200 h 838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582386" h="838200">
                <a:moveTo>
                  <a:pt x="0" y="0"/>
                </a:moveTo>
                <a:lnTo>
                  <a:pt x="179615" y="0"/>
                </a:lnTo>
                <a:cubicBezTo>
                  <a:pt x="178999" y="125376"/>
                  <a:pt x="178384" y="230570"/>
                  <a:pt x="177768" y="355946"/>
                </a:cubicBezTo>
                <a:cubicBezTo>
                  <a:pt x="241348" y="374583"/>
                  <a:pt x="220557" y="440094"/>
                  <a:pt x="179589" y="446133"/>
                </a:cubicBezTo>
                <a:cubicBezTo>
                  <a:pt x="179897" y="523145"/>
                  <a:pt x="179076" y="612331"/>
                  <a:pt x="179615" y="838200"/>
                </a:cubicBezTo>
                <a:lnTo>
                  <a:pt x="582386" y="83820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1" name="フリーフォーム 80">
            <a:extLst>
              <a:ext uri="{FF2B5EF4-FFF2-40B4-BE49-F238E27FC236}">
                <a16:creationId xmlns:a16="http://schemas.microsoft.com/office/drawing/2014/main" id="{00000000-0008-0000-0C00-000051000000}"/>
              </a:ext>
            </a:extLst>
          </xdr:cNvPr>
          <xdr:cNvSpPr/>
        </xdr:nvSpPr>
        <xdr:spPr>
          <a:xfrm>
            <a:off x="7670101" y="2283160"/>
            <a:ext cx="1034095" cy="82922"/>
          </a:xfrm>
          <a:custGeom>
            <a:avLst/>
            <a:gdLst>
              <a:gd name="connsiteX0" fmla="*/ 0 w 1262466"/>
              <a:gd name="connsiteY0" fmla="*/ 913754 h 913754"/>
              <a:gd name="connsiteX1" fmla="*/ 245390 w 1262466"/>
              <a:gd name="connsiteY1" fmla="*/ 913754 h 913754"/>
              <a:gd name="connsiteX2" fmla="*/ 245390 w 1262466"/>
              <a:gd name="connsiteY2" fmla="*/ 0 h 913754"/>
              <a:gd name="connsiteX3" fmla="*/ 1262466 w 1262466"/>
              <a:gd name="connsiteY3"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5390 w 1262466"/>
              <a:gd name="connsiteY3" fmla="*/ 0 h 913754"/>
              <a:gd name="connsiteX4" fmla="*/ 1262466 w 1262466"/>
              <a:gd name="connsiteY4"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2161 w 1262466"/>
              <a:gd name="connsiteY3" fmla="*/ 345483 h 913754"/>
              <a:gd name="connsiteX4" fmla="*/ 245390 w 1262466"/>
              <a:gd name="connsiteY4" fmla="*/ 0 h 913754"/>
              <a:gd name="connsiteX5" fmla="*/ 1262466 w 1262466"/>
              <a:gd name="connsiteY5" fmla="*/ 0 h 913754"/>
              <a:gd name="connsiteX0" fmla="*/ 0 w 1262466"/>
              <a:gd name="connsiteY0" fmla="*/ 913754 h 913754"/>
              <a:gd name="connsiteX1" fmla="*/ 245390 w 1262466"/>
              <a:gd name="connsiteY1" fmla="*/ 913754 h 913754"/>
              <a:gd name="connsiteX2" fmla="*/ 242161 w 1262466"/>
              <a:gd name="connsiteY2" fmla="*/ 452034 h 913754"/>
              <a:gd name="connsiteX3" fmla="*/ 245390 w 1262466"/>
              <a:gd name="connsiteY3" fmla="*/ 0 h 913754"/>
              <a:gd name="connsiteX4" fmla="*/ 1262466 w 1262466"/>
              <a:gd name="connsiteY4" fmla="*/ 0 h 913754"/>
              <a:gd name="connsiteX0" fmla="*/ 0 w 1262466"/>
              <a:gd name="connsiteY0" fmla="*/ 913754 h 913754"/>
              <a:gd name="connsiteX1" fmla="*/ 245390 w 1262466"/>
              <a:gd name="connsiteY1" fmla="*/ 913754 h 913754"/>
              <a:gd name="connsiteX2" fmla="*/ 245390 w 1262466"/>
              <a:gd name="connsiteY2" fmla="*/ 0 h 913754"/>
              <a:gd name="connsiteX3" fmla="*/ 1262466 w 1262466"/>
              <a:gd name="connsiteY3" fmla="*/ 0 h 913754"/>
              <a:gd name="connsiteX0" fmla="*/ 0 w 1262466"/>
              <a:gd name="connsiteY0" fmla="*/ 913754 h 913754"/>
              <a:gd name="connsiteX1" fmla="*/ 245390 w 1262466"/>
              <a:gd name="connsiteY1" fmla="*/ 913754 h 913754"/>
              <a:gd name="connsiteX2" fmla="*/ 1262466 w 1262466"/>
              <a:gd name="connsiteY2" fmla="*/ 0 h 913754"/>
              <a:gd name="connsiteX0" fmla="*/ 0 w 1315253"/>
              <a:gd name="connsiteY0" fmla="*/ 42574 h 82439"/>
              <a:gd name="connsiteX1" fmla="*/ 245390 w 1315253"/>
              <a:gd name="connsiteY1" fmla="*/ 42574 h 82439"/>
              <a:gd name="connsiteX2" fmla="*/ 1315253 w 1315253"/>
              <a:gd name="connsiteY2" fmla="*/ 19984 h 82439"/>
              <a:gd name="connsiteX0" fmla="*/ 0 w 1315253"/>
              <a:gd name="connsiteY0" fmla="*/ 71886 h 71887"/>
              <a:gd name="connsiteX1" fmla="*/ 245390 w 1315253"/>
              <a:gd name="connsiteY1" fmla="*/ 71886 h 71887"/>
              <a:gd name="connsiteX2" fmla="*/ 1315253 w 1315253"/>
              <a:gd name="connsiteY2" fmla="*/ 49296 h 71887"/>
              <a:gd name="connsiteX0" fmla="*/ 0 w 1315253"/>
              <a:gd name="connsiteY0" fmla="*/ 58112 h 58112"/>
              <a:gd name="connsiteX1" fmla="*/ 245390 w 1315253"/>
              <a:gd name="connsiteY1" fmla="*/ 58112 h 58112"/>
              <a:gd name="connsiteX2" fmla="*/ 440511 w 1315253"/>
              <a:gd name="connsiteY2" fmla="*/ 297 h 58112"/>
              <a:gd name="connsiteX3" fmla="*/ 1315253 w 1315253"/>
              <a:gd name="connsiteY3" fmla="*/ 35522 h 58112"/>
              <a:gd name="connsiteX0" fmla="*/ 0 w 1315253"/>
              <a:gd name="connsiteY0" fmla="*/ 23719 h 23719"/>
              <a:gd name="connsiteX1" fmla="*/ 245390 w 1315253"/>
              <a:gd name="connsiteY1" fmla="*/ 23719 h 23719"/>
              <a:gd name="connsiteX2" fmla="*/ 458105 w 1315253"/>
              <a:gd name="connsiteY2" fmla="*/ 17817 h 23719"/>
              <a:gd name="connsiteX3" fmla="*/ 1315253 w 1315253"/>
              <a:gd name="connsiteY3" fmla="*/ 1129 h 23719"/>
              <a:gd name="connsiteX0" fmla="*/ 0 w 1315253"/>
              <a:gd name="connsiteY0" fmla="*/ 47142 h 47142"/>
              <a:gd name="connsiteX1" fmla="*/ 245390 w 1315253"/>
              <a:gd name="connsiteY1" fmla="*/ 47142 h 47142"/>
              <a:gd name="connsiteX2" fmla="*/ 458105 w 1315253"/>
              <a:gd name="connsiteY2" fmla="*/ 41240 h 47142"/>
              <a:gd name="connsiteX3" fmla="*/ 1315253 w 1315253"/>
              <a:gd name="connsiteY3" fmla="*/ 24552 h 47142"/>
              <a:gd name="connsiteX0" fmla="*/ 0 w 1315253"/>
              <a:gd name="connsiteY0" fmla="*/ 54832 h 54832"/>
              <a:gd name="connsiteX1" fmla="*/ 245390 w 1315253"/>
              <a:gd name="connsiteY1" fmla="*/ 54832 h 54832"/>
              <a:gd name="connsiteX2" fmla="*/ 458105 w 1315253"/>
              <a:gd name="connsiteY2" fmla="*/ 48930 h 54832"/>
              <a:gd name="connsiteX3" fmla="*/ 1315253 w 1315253"/>
              <a:gd name="connsiteY3" fmla="*/ 32242 h 54832"/>
              <a:gd name="connsiteX0" fmla="*/ 0 w 1315253"/>
              <a:gd name="connsiteY0" fmla="*/ 83130 h 83130"/>
              <a:gd name="connsiteX1" fmla="*/ 245390 w 1315253"/>
              <a:gd name="connsiteY1" fmla="*/ 83130 h 83130"/>
              <a:gd name="connsiteX2" fmla="*/ 458105 w 1315253"/>
              <a:gd name="connsiteY2" fmla="*/ 77228 h 83130"/>
              <a:gd name="connsiteX3" fmla="*/ 1315253 w 1315253"/>
              <a:gd name="connsiteY3" fmla="*/ 60540 h 83130"/>
              <a:gd name="connsiteX0" fmla="*/ 0 w 1324051"/>
              <a:gd name="connsiteY0" fmla="*/ 83130 h 86497"/>
              <a:gd name="connsiteX1" fmla="*/ 245390 w 1324051"/>
              <a:gd name="connsiteY1" fmla="*/ 83130 h 86497"/>
              <a:gd name="connsiteX2" fmla="*/ 458105 w 1324051"/>
              <a:gd name="connsiteY2" fmla="*/ 77228 h 86497"/>
              <a:gd name="connsiteX3" fmla="*/ 1324051 w 1324051"/>
              <a:gd name="connsiteY3" fmla="*/ 86497 h 86497"/>
              <a:gd name="connsiteX0" fmla="*/ 0 w 1251027"/>
              <a:gd name="connsiteY0" fmla="*/ 83130 h 83130"/>
              <a:gd name="connsiteX1" fmla="*/ 245390 w 1251027"/>
              <a:gd name="connsiteY1" fmla="*/ 83130 h 83130"/>
              <a:gd name="connsiteX2" fmla="*/ 458105 w 1251027"/>
              <a:gd name="connsiteY2" fmla="*/ 77228 h 83130"/>
              <a:gd name="connsiteX3" fmla="*/ 1251027 w 1251027"/>
              <a:gd name="connsiteY3" fmla="*/ 76884 h 83130"/>
              <a:gd name="connsiteX0" fmla="*/ 0 w 1251027"/>
              <a:gd name="connsiteY0" fmla="*/ 83130 h 83130"/>
              <a:gd name="connsiteX1" fmla="*/ 245390 w 1251027"/>
              <a:gd name="connsiteY1" fmla="*/ 83130 h 83130"/>
              <a:gd name="connsiteX2" fmla="*/ 458105 w 1251027"/>
              <a:gd name="connsiteY2" fmla="*/ 77228 h 83130"/>
              <a:gd name="connsiteX3" fmla="*/ 1251027 w 1251027"/>
              <a:gd name="connsiteY3" fmla="*/ 76884 h 83130"/>
              <a:gd name="connsiteX0" fmla="*/ 0 w 1251027"/>
              <a:gd name="connsiteY0" fmla="*/ 92062 h 92062"/>
              <a:gd name="connsiteX1" fmla="*/ 245390 w 1251027"/>
              <a:gd name="connsiteY1" fmla="*/ 92062 h 92062"/>
              <a:gd name="connsiteX2" fmla="*/ 458105 w 1251027"/>
              <a:gd name="connsiteY2" fmla="*/ 86160 h 92062"/>
              <a:gd name="connsiteX3" fmla="*/ 1251027 w 1251027"/>
              <a:gd name="connsiteY3" fmla="*/ 85816 h 92062"/>
            </a:gdLst>
            <a:ahLst/>
            <a:cxnLst>
              <a:cxn ang="0">
                <a:pos x="connsiteX0" y="connsiteY0"/>
              </a:cxn>
              <a:cxn ang="0">
                <a:pos x="connsiteX1" y="connsiteY1"/>
              </a:cxn>
              <a:cxn ang="0">
                <a:pos x="connsiteX2" y="connsiteY2"/>
              </a:cxn>
              <a:cxn ang="0">
                <a:pos x="connsiteX3" y="connsiteY3"/>
              </a:cxn>
            </a:cxnLst>
            <a:rect l="l" t="t" r="r" b="b"/>
            <a:pathLst>
              <a:path w="1251027" h="92062">
                <a:moveTo>
                  <a:pt x="0" y="92062"/>
                </a:moveTo>
                <a:lnTo>
                  <a:pt x="245390" y="92062"/>
                </a:lnTo>
                <a:cubicBezTo>
                  <a:pt x="273498" y="-36782"/>
                  <a:pt x="420558" y="-22553"/>
                  <a:pt x="458105" y="86160"/>
                </a:cubicBezTo>
                <a:cubicBezTo>
                  <a:pt x="636415" y="82395"/>
                  <a:pt x="1084373" y="94366"/>
                  <a:pt x="1251027" y="85816"/>
                </a:cubicBez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244078</xdr:colOff>
      <xdr:row>16</xdr:row>
      <xdr:rowOff>447675</xdr:rowOff>
    </xdr:from>
    <xdr:to>
      <xdr:col>7</xdr:col>
      <xdr:colOff>85725</xdr:colOff>
      <xdr:row>16</xdr:row>
      <xdr:rowOff>447675</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2982516" y="965597"/>
          <a:ext cx="526256" cy="0"/>
        </a:xfrm>
        <a:prstGeom prst="line">
          <a:avLst/>
        </a:prstGeom>
        <a:ln w="25400">
          <a:solidFill>
            <a:schemeClr val="tx1"/>
          </a:solidFill>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16</xdr:row>
      <xdr:rowOff>447675</xdr:rowOff>
    </xdr:from>
    <xdr:to>
      <xdr:col>9</xdr:col>
      <xdr:colOff>234043</xdr:colOff>
      <xdr:row>16</xdr:row>
      <xdr:rowOff>447675</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3819525" y="970189"/>
          <a:ext cx="937532" cy="0"/>
        </a:xfrm>
        <a:prstGeom prst="line">
          <a:avLst/>
        </a:prstGeom>
        <a:ln w="25400">
          <a:solidFill>
            <a:schemeClr val="tx1"/>
          </a:solidFill>
          <a:head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219075</xdr:colOff>
      <xdr:row>19</xdr:row>
      <xdr:rowOff>447675</xdr:rowOff>
    </xdr:from>
    <xdr:to>
      <xdr:col>10</xdr:col>
      <xdr:colOff>85725</xdr:colOff>
      <xdr:row>19</xdr:row>
      <xdr:rowOff>447675</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2962275" y="962025"/>
          <a:ext cx="552450" cy="0"/>
        </a:xfrm>
        <a:prstGeom prst="line">
          <a:avLst/>
        </a:prstGeom>
        <a:ln w="25400">
          <a:solidFill>
            <a:schemeClr val="tx1"/>
          </a:solidFill>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390525</xdr:colOff>
      <xdr:row>19</xdr:row>
      <xdr:rowOff>447675</xdr:rowOff>
    </xdr:from>
    <xdr:to>
      <xdr:col>12</xdr:col>
      <xdr:colOff>422672</xdr:colOff>
      <xdr:row>19</xdr:row>
      <xdr:rowOff>447675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5593556" y="1799034"/>
          <a:ext cx="1127522" cy="0"/>
        </a:xfrm>
        <a:prstGeom prst="line">
          <a:avLst/>
        </a:prstGeom>
        <a:ln w="25400">
          <a:solidFill>
            <a:schemeClr val="tx1"/>
          </a:solidFill>
          <a:head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228600</xdr:colOff>
      <xdr:row>16</xdr:row>
      <xdr:rowOff>457200</xdr:rowOff>
    </xdr:from>
    <xdr:to>
      <xdr:col>9</xdr:col>
      <xdr:colOff>228600</xdr:colOff>
      <xdr:row>19</xdr:row>
      <xdr:rowOff>447675</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4752975" y="971550"/>
          <a:ext cx="0" cy="8191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16</xdr:row>
      <xdr:rowOff>440531</xdr:rowOff>
    </xdr:from>
    <xdr:to>
      <xdr:col>6</xdr:col>
      <xdr:colOff>247650</xdr:colOff>
      <xdr:row>22</xdr:row>
      <xdr:rowOff>59531</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2986088" y="958453"/>
          <a:ext cx="0" cy="12858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409575</xdr:colOff>
      <xdr:row>19</xdr:row>
      <xdr:rowOff>440121</xdr:rowOff>
    </xdr:from>
    <xdr:to>
      <xdr:col>12</xdr:col>
      <xdr:colOff>409575</xdr:colOff>
      <xdr:row>22</xdr:row>
      <xdr:rowOff>52551</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6689506" y="1780190"/>
          <a:ext cx="0" cy="44012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250031</xdr:colOff>
      <xdr:row>22</xdr:row>
      <xdr:rowOff>47625</xdr:rowOff>
    </xdr:from>
    <xdr:to>
      <xdr:col>12</xdr:col>
      <xdr:colOff>427464</xdr:colOff>
      <xdr:row>22</xdr:row>
      <xdr:rowOff>47625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flipH="1">
          <a:off x="2988469" y="2232422"/>
          <a:ext cx="373740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581024</xdr:colOff>
      <xdr:row>21</xdr:row>
      <xdr:rowOff>0</xdr:rowOff>
    </xdr:from>
    <xdr:to>
      <xdr:col>9</xdr:col>
      <xdr:colOff>685799</xdr:colOff>
      <xdr:row>23</xdr:row>
      <xdr:rowOff>73192</xdr:rowOff>
    </xdr:to>
    <xdr:grpSp>
      <xdr:nvGrpSpPr>
        <xdr:cNvPr id="99" name="Group 21">
          <a:extLst>
            <a:ext uri="{FF2B5EF4-FFF2-40B4-BE49-F238E27FC236}">
              <a16:creationId xmlns:a16="http://schemas.microsoft.com/office/drawing/2014/main" id="{00000000-0008-0000-0100-000063000000}"/>
            </a:ext>
          </a:extLst>
        </xdr:cNvPr>
        <xdr:cNvGrpSpPr>
          <a:grpSpLocks/>
        </xdr:cNvGrpSpPr>
      </xdr:nvGrpSpPr>
      <xdr:grpSpPr bwMode="auto">
        <a:xfrm>
          <a:off x="5542683" y="4693227"/>
          <a:ext cx="788843" cy="419556"/>
          <a:chOff x="3" y="2"/>
          <a:chExt cx="231" cy="120"/>
        </a:xfrm>
      </xdr:grpSpPr>
      <xdr:sp macro="" textlink="">
        <xdr:nvSpPr>
          <xdr:cNvPr id="100" name="Freeform 22">
            <a:extLst>
              <a:ext uri="{FF2B5EF4-FFF2-40B4-BE49-F238E27FC236}">
                <a16:creationId xmlns:a16="http://schemas.microsoft.com/office/drawing/2014/main" id="{00000000-0008-0000-0100-00006400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101" name="Freeform 23">
            <a:extLst>
              <a:ext uri="{FF2B5EF4-FFF2-40B4-BE49-F238E27FC236}">
                <a16:creationId xmlns:a16="http://schemas.microsoft.com/office/drawing/2014/main" id="{00000000-0008-0000-0100-00006500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2" name="Freeform 24">
            <a:extLst>
              <a:ext uri="{FF2B5EF4-FFF2-40B4-BE49-F238E27FC236}">
                <a16:creationId xmlns:a16="http://schemas.microsoft.com/office/drawing/2014/main" id="{00000000-0008-0000-0100-00006600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3" name="Freeform 25">
            <a:extLst>
              <a:ext uri="{FF2B5EF4-FFF2-40B4-BE49-F238E27FC236}">
                <a16:creationId xmlns:a16="http://schemas.microsoft.com/office/drawing/2014/main" id="{00000000-0008-0000-0100-00006700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4" name="Oval 26">
            <a:extLst>
              <a:ext uri="{FF2B5EF4-FFF2-40B4-BE49-F238E27FC236}">
                <a16:creationId xmlns:a16="http://schemas.microsoft.com/office/drawing/2014/main" id="{00000000-0008-0000-0100-00006800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105" name="Oval 27">
            <a:extLst>
              <a:ext uri="{FF2B5EF4-FFF2-40B4-BE49-F238E27FC236}">
                <a16:creationId xmlns:a16="http://schemas.microsoft.com/office/drawing/2014/main" id="{00000000-0008-0000-0100-00006900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106" name="Freeform 28">
            <a:extLst>
              <a:ext uri="{FF2B5EF4-FFF2-40B4-BE49-F238E27FC236}">
                <a16:creationId xmlns:a16="http://schemas.microsoft.com/office/drawing/2014/main" id="{00000000-0008-0000-0100-00006A00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7" name="Freeform 29">
            <a:extLst>
              <a:ext uri="{FF2B5EF4-FFF2-40B4-BE49-F238E27FC236}">
                <a16:creationId xmlns:a16="http://schemas.microsoft.com/office/drawing/2014/main" id="{00000000-0008-0000-0100-00006B00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8" name="Freeform 30">
            <a:extLst>
              <a:ext uri="{FF2B5EF4-FFF2-40B4-BE49-F238E27FC236}">
                <a16:creationId xmlns:a16="http://schemas.microsoft.com/office/drawing/2014/main" id="{00000000-0008-0000-0100-00006C00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09" name="Freeform 31">
            <a:extLst>
              <a:ext uri="{FF2B5EF4-FFF2-40B4-BE49-F238E27FC236}">
                <a16:creationId xmlns:a16="http://schemas.microsoft.com/office/drawing/2014/main" id="{00000000-0008-0000-0100-00006D00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10" name="Freeform 32">
            <a:extLst>
              <a:ext uri="{FF2B5EF4-FFF2-40B4-BE49-F238E27FC236}">
                <a16:creationId xmlns:a16="http://schemas.microsoft.com/office/drawing/2014/main" id="{00000000-0008-0000-0100-00006E00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11" name="Freeform 33">
            <a:extLst>
              <a:ext uri="{FF2B5EF4-FFF2-40B4-BE49-F238E27FC236}">
                <a16:creationId xmlns:a16="http://schemas.microsoft.com/office/drawing/2014/main" id="{00000000-0008-0000-0100-00006F00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12" name="Freeform 34">
            <a:extLst>
              <a:ext uri="{FF2B5EF4-FFF2-40B4-BE49-F238E27FC236}">
                <a16:creationId xmlns:a16="http://schemas.microsoft.com/office/drawing/2014/main" id="{00000000-0008-0000-0100-00007000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 name="Freeform 35">
            <a:extLst>
              <a:ext uri="{FF2B5EF4-FFF2-40B4-BE49-F238E27FC236}">
                <a16:creationId xmlns:a16="http://schemas.microsoft.com/office/drawing/2014/main" id="{00000000-0008-0000-0100-00007100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 name="Freeform 36">
            <a:extLst>
              <a:ext uri="{FF2B5EF4-FFF2-40B4-BE49-F238E27FC236}">
                <a16:creationId xmlns:a16="http://schemas.microsoft.com/office/drawing/2014/main" id="{00000000-0008-0000-0100-00007200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Freeform 37">
            <a:extLst>
              <a:ext uri="{FF2B5EF4-FFF2-40B4-BE49-F238E27FC236}">
                <a16:creationId xmlns:a16="http://schemas.microsoft.com/office/drawing/2014/main" id="{00000000-0008-0000-0100-00007300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6" name="Freeform 38">
            <a:extLst>
              <a:ext uri="{FF2B5EF4-FFF2-40B4-BE49-F238E27FC236}">
                <a16:creationId xmlns:a16="http://schemas.microsoft.com/office/drawing/2014/main" id="{00000000-0008-0000-0100-00007400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Freeform 39">
            <a:extLst>
              <a:ext uri="{FF2B5EF4-FFF2-40B4-BE49-F238E27FC236}">
                <a16:creationId xmlns:a16="http://schemas.microsoft.com/office/drawing/2014/main" id="{00000000-0008-0000-0100-00007500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Freeform 40">
            <a:extLst>
              <a:ext uri="{FF2B5EF4-FFF2-40B4-BE49-F238E27FC236}">
                <a16:creationId xmlns:a16="http://schemas.microsoft.com/office/drawing/2014/main" id="{00000000-0008-0000-0100-000076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119" name="Freeform 41">
            <a:extLst>
              <a:ext uri="{FF2B5EF4-FFF2-40B4-BE49-F238E27FC236}">
                <a16:creationId xmlns:a16="http://schemas.microsoft.com/office/drawing/2014/main" id="{00000000-0008-0000-0100-00007700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120" name="Freeform 42">
            <a:extLst>
              <a:ext uri="{FF2B5EF4-FFF2-40B4-BE49-F238E27FC236}">
                <a16:creationId xmlns:a16="http://schemas.microsoft.com/office/drawing/2014/main" id="{00000000-0008-0000-0100-00007800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21" name="Freeform 43">
            <a:extLst>
              <a:ext uri="{FF2B5EF4-FFF2-40B4-BE49-F238E27FC236}">
                <a16:creationId xmlns:a16="http://schemas.microsoft.com/office/drawing/2014/main" id="{00000000-0008-0000-0100-00007900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2" name="Freeform 44">
            <a:extLst>
              <a:ext uri="{FF2B5EF4-FFF2-40B4-BE49-F238E27FC236}">
                <a16:creationId xmlns:a16="http://schemas.microsoft.com/office/drawing/2014/main" id="{00000000-0008-0000-0100-00007A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3" name="Freeform 45">
            <a:extLst>
              <a:ext uri="{FF2B5EF4-FFF2-40B4-BE49-F238E27FC236}">
                <a16:creationId xmlns:a16="http://schemas.microsoft.com/office/drawing/2014/main" id="{00000000-0008-0000-0100-00007B00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4" name="Freeform 46">
            <a:extLst>
              <a:ext uri="{FF2B5EF4-FFF2-40B4-BE49-F238E27FC236}">
                <a16:creationId xmlns:a16="http://schemas.microsoft.com/office/drawing/2014/main" id="{00000000-0008-0000-0100-00007C00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295274</xdr:colOff>
      <xdr:row>21</xdr:row>
      <xdr:rowOff>0</xdr:rowOff>
    </xdr:from>
    <xdr:to>
      <xdr:col>8</xdr:col>
      <xdr:colOff>676274</xdr:colOff>
      <xdr:row>23</xdr:row>
      <xdr:rowOff>73192</xdr:rowOff>
    </xdr:to>
    <xdr:grpSp>
      <xdr:nvGrpSpPr>
        <xdr:cNvPr id="2069" name="Group 21">
          <a:extLst>
            <a:ext uri="{FF2B5EF4-FFF2-40B4-BE49-F238E27FC236}">
              <a16:creationId xmlns:a16="http://schemas.microsoft.com/office/drawing/2014/main" id="{00000000-0008-0000-0100-000015080000}"/>
            </a:ext>
          </a:extLst>
        </xdr:cNvPr>
        <xdr:cNvGrpSpPr>
          <a:grpSpLocks/>
        </xdr:cNvGrpSpPr>
      </xdr:nvGrpSpPr>
      <xdr:grpSpPr bwMode="auto">
        <a:xfrm>
          <a:off x="4849956" y="4693227"/>
          <a:ext cx="787977" cy="419556"/>
          <a:chOff x="3" y="2"/>
          <a:chExt cx="231" cy="120"/>
        </a:xfrm>
      </xdr:grpSpPr>
      <xdr:sp macro="" textlink="">
        <xdr:nvSpPr>
          <xdr:cNvPr id="2070" name="Freeform 22">
            <a:extLst>
              <a:ext uri="{FF2B5EF4-FFF2-40B4-BE49-F238E27FC236}">
                <a16:creationId xmlns:a16="http://schemas.microsoft.com/office/drawing/2014/main" id="{00000000-0008-0000-0100-00001608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2071" name="Freeform 23">
            <a:extLst>
              <a:ext uri="{FF2B5EF4-FFF2-40B4-BE49-F238E27FC236}">
                <a16:creationId xmlns:a16="http://schemas.microsoft.com/office/drawing/2014/main" id="{00000000-0008-0000-0100-00001708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2" name="Freeform 24">
            <a:extLst>
              <a:ext uri="{FF2B5EF4-FFF2-40B4-BE49-F238E27FC236}">
                <a16:creationId xmlns:a16="http://schemas.microsoft.com/office/drawing/2014/main" id="{00000000-0008-0000-0100-00001808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3" name="Freeform 25">
            <a:extLst>
              <a:ext uri="{FF2B5EF4-FFF2-40B4-BE49-F238E27FC236}">
                <a16:creationId xmlns:a16="http://schemas.microsoft.com/office/drawing/2014/main" id="{00000000-0008-0000-0100-00001908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4" name="Oval 26">
            <a:extLst>
              <a:ext uri="{FF2B5EF4-FFF2-40B4-BE49-F238E27FC236}">
                <a16:creationId xmlns:a16="http://schemas.microsoft.com/office/drawing/2014/main" id="{00000000-0008-0000-0100-00001A08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2075" name="Oval 27">
            <a:extLst>
              <a:ext uri="{FF2B5EF4-FFF2-40B4-BE49-F238E27FC236}">
                <a16:creationId xmlns:a16="http://schemas.microsoft.com/office/drawing/2014/main" id="{00000000-0008-0000-0100-00001B08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2076" name="Freeform 28">
            <a:extLst>
              <a:ext uri="{FF2B5EF4-FFF2-40B4-BE49-F238E27FC236}">
                <a16:creationId xmlns:a16="http://schemas.microsoft.com/office/drawing/2014/main" id="{00000000-0008-0000-0100-00001C08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7" name="Freeform 29">
            <a:extLst>
              <a:ext uri="{FF2B5EF4-FFF2-40B4-BE49-F238E27FC236}">
                <a16:creationId xmlns:a16="http://schemas.microsoft.com/office/drawing/2014/main" id="{00000000-0008-0000-0100-00001D08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8" name="Freeform 30">
            <a:extLst>
              <a:ext uri="{FF2B5EF4-FFF2-40B4-BE49-F238E27FC236}">
                <a16:creationId xmlns:a16="http://schemas.microsoft.com/office/drawing/2014/main" id="{00000000-0008-0000-0100-00001E08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79" name="Freeform 31">
            <a:extLst>
              <a:ext uri="{FF2B5EF4-FFF2-40B4-BE49-F238E27FC236}">
                <a16:creationId xmlns:a16="http://schemas.microsoft.com/office/drawing/2014/main" id="{00000000-0008-0000-0100-00001F08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80" name="Freeform 32">
            <a:extLst>
              <a:ext uri="{FF2B5EF4-FFF2-40B4-BE49-F238E27FC236}">
                <a16:creationId xmlns:a16="http://schemas.microsoft.com/office/drawing/2014/main" id="{00000000-0008-0000-0100-00002008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81" name="Freeform 33">
            <a:extLst>
              <a:ext uri="{FF2B5EF4-FFF2-40B4-BE49-F238E27FC236}">
                <a16:creationId xmlns:a16="http://schemas.microsoft.com/office/drawing/2014/main" id="{00000000-0008-0000-0100-00002108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82" name="Freeform 34">
            <a:extLst>
              <a:ext uri="{FF2B5EF4-FFF2-40B4-BE49-F238E27FC236}">
                <a16:creationId xmlns:a16="http://schemas.microsoft.com/office/drawing/2014/main" id="{00000000-0008-0000-0100-00002208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3" name="Freeform 35">
            <a:extLst>
              <a:ext uri="{FF2B5EF4-FFF2-40B4-BE49-F238E27FC236}">
                <a16:creationId xmlns:a16="http://schemas.microsoft.com/office/drawing/2014/main" id="{00000000-0008-0000-0100-00002308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4" name="Freeform 36">
            <a:extLst>
              <a:ext uri="{FF2B5EF4-FFF2-40B4-BE49-F238E27FC236}">
                <a16:creationId xmlns:a16="http://schemas.microsoft.com/office/drawing/2014/main" id="{00000000-0008-0000-0100-00002408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5" name="Freeform 37">
            <a:extLst>
              <a:ext uri="{FF2B5EF4-FFF2-40B4-BE49-F238E27FC236}">
                <a16:creationId xmlns:a16="http://schemas.microsoft.com/office/drawing/2014/main" id="{00000000-0008-0000-0100-00002508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6" name="Freeform 38">
            <a:extLst>
              <a:ext uri="{FF2B5EF4-FFF2-40B4-BE49-F238E27FC236}">
                <a16:creationId xmlns:a16="http://schemas.microsoft.com/office/drawing/2014/main" id="{00000000-0008-0000-0100-00002608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7" name="Freeform 39">
            <a:extLst>
              <a:ext uri="{FF2B5EF4-FFF2-40B4-BE49-F238E27FC236}">
                <a16:creationId xmlns:a16="http://schemas.microsoft.com/office/drawing/2014/main" id="{00000000-0008-0000-0100-00002708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88" name="Freeform 40">
            <a:extLst>
              <a:ext uri="{FF2B5EF4-FFF2-40B4-BE49-F238E27FC236}">
                <a16:creationId xmlns:a16="http://schemas.microsoft.com/office/drawing/2014/main" id="{00000000-0008-0000-0100-00002808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2089" name="Freeform 41">
            <a:extLst>
              <a:ext uri="{FF2B5EF4-FFF2-40B4-BE49-F238E27FC236}">
                <a16:creationId xmlns:a16="http://schemas.microsoft.com/office/drawing/2014/main" id="{00000000-0008-0000-0100-00002908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2090" name="Freeform 42">
            <a:extLst>
              <a:ext uri="{FF2B5EF4-FFF2-40B4-BE49-F238E27FC236}">
                <a16:creationId xmlns:a16="http://schemas.microsoft.com/office/drawing/2014/main" id="{00000000-0008-0000-0100-00002A08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91" name="Freeform 43">
            <a:extLst>
              <a:ext uri="{FF2B5EF4-FFF2-40B4-BE49-F238E27FC236}">
                <a16:creationId xmlns:a16="http://schemas.microsoft.com/office/drawing/2014/main" id="{00000000-0008-0000-0100-00002B08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92" name="Freeform 44">
            <a:extLst>
              <a:ext uri="{FF2B5EF4-FFF2-40B4-BE49-F238E27FC236}">
                <a16:creationId xmlns:a16="http://schemas.microsoft.com/office/drawing/2014/main" id="{00000000-0008-0000-0100-00002C08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93" name="Freeform 45">
            <a:extLst>
              <a:ext uri="{FF2B5EF4-FFF2-40B4-BE49-F238E27FC236}">
                <a16:creationId xmlns:a16="http://schemas.microsoft.com/office/drawing/2014/main" id="{00000000-0008-0000-0100-00002D08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94" name="Freeform 46">
            <a:extLst>
              <a:ext uri="{FF2B5EF4-FFF2-40B4-BE49-F238E27FC236}">
                <a16:creationId xmlns:a16="http://schemas.microsoft.com/office/drawing/2014/main" id="{00000000-0008-0000-0100-00002E08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381580</xdr:colOff>
      <xdr:row>19</xdr:row>
      <xdr:rowOff>480315</xdr:rowOff>
    </xdr:from>
    <xdr:to>
      <xdr:col>13</xdr:col>
      <xdr:colOff>315602</xdr:colOff>
      <xdr:row>22</xdr:row>
      <xdr:rowOff>2903</xdr:rowOff>
    </xdr:to>
    <xdr:grpSp>
      <xdr:nvGrpSpPr>
        <xdr:cNvPr id="47" name="Group 1">
          <a:extLst>
            <a:ext uri="{FF2B5EF4-FFF2-40B4-BE49-F238E27FC236}">
              <a16:creationId xmlns:a16="http://schemas.microsoft.com/office/drawing/2014/main" id="{00000000-0008-0000-0100-00002F000000}"/>
            </a:ext>
          </a:extLst>
        </xdr:cNvPr>
        <xdr:cNvGrpSpPr>
          <a:grpSpLocks/>
        </xdr:cNvGrpSpPr>
      </xdr:nvGrpSpPr>
      <xdr:grpSpPr bwMode="auto">
        <a:xfrm rot="5400000">
          <a:off x="7934535" y="4383337"/>
          <a:ext cx="353861" cy="618090"/>
          <a:chOff x="3" y="5"/>
          <a:chExt cx="224" cy="391"/>
        </a:xfrm>
      </xdr:grpSpPr>
      <xdr:sp macro="" textlink="">
        <xdr:nvSpPr>
          <xdr:cNvPr id="48" name="Freeform 2">
            <a:extLst>
              <a:ext uri="{FF2B5EF4-FFF2-40B4-BE49-F238E27FC236}">
                <a16:creationId xmlns:a16="http://schemas.microsoft.com/office/drawing/2014/main" id="{00000000-0008-0000-0100-000030000000}"/>
              </a:ext>
            </a:extLst>
          </xdr:cNvPr>
          <xdr:cNvSpPr>
            <a:spLocks noChangeArrowheads="1"/>
          </xdr:cNvSpPr>
        </xdr:nvSpPr>
        <xdr:spPr bwMode="auto">
          <a:xfrm>
            <a:off x="3" y="175"/>
            <a:ext cx="224" cy="221"/>
          </a:xfrm>
          <a:custGeom>
            <a:avLst/>
            <a:gdLst>
              <a:gd name="T0" fmla="*/ 2467 w 21600"/>
              <a:gd name="T1" fmla="*/ 0 h 21600"/>
              <a:gd name="T2" fmla="*/ 18969 w 21600"/>
              <a:gd name="T3" fmla="*/ 0 h 21600"/>
              <a:gd name="T4" fmla="*/ 21490 w 21600"/>
              <a:gd name="T5" fmla="*/ 2105 h 21600"/>
              <a:gd name="T6" fmla="*/ 21490 w 21600"/>
              <a:gd name="T7" fmla="*/ 5871 h 21600"/>
              <a:gd name="T8" fmla="*/ 19243 w 21600"/>
              <a:gd name="T9" fmla="*/ 7698 h 21600"/>
              <a:gd name="T10" fmla="*/ 19243 w 21600"/>
              <a:gd name="T11" fmla="*/ 17058 h 21600"/>
              <a:gd name="T12" fmla="*/ 16995 w 21600"/>
              <a:gd name="T13" fmla="*/ 19440 h 21600"/>
              <a:gd name="T14" fmla="*/ 16008 w 21600"/>
              <a:gd name="T15" fmla="*/ 21600 h 21600"/>
              <a:gd name="T16" fmla="*/ 5702 w 21600"/>
              <a:gd name="T17" fmla="*/ 21600 h 21600"/>
              <a:gd name="T18" fmla="*/ 4660 w 21600"/>
              <a:gd name="T19" fmla="*/ 19495 h 21600"/>
              <a:gd name="T20" fmla="*/ 2577 w 21600"/>
              <a:gd name="T21" fmla="*/ 17668 h 21600"/>
              <a:gd name="T22" fmla="*/ 2357 w 21600"/>
              <a:gd name="T23" fmla="*/ 7865 h 21600"/>
              <a:gd name="T24" fmla="*/ 274 w 21600"/>
              <a:gd name="T25" fmla="*/ 5649 h 21600"/>
              <a:gd name="T26" fmla="*/ 274 w 21600"/>
              <a:gd name="T27" fmla="*/ 1828 h 21600"/>
              <a:gd name="T28" fmla="*/ 2467 w 21600"/>
              <a:gd name="T29"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1600" h="21600">
                <a:moveTo>
                  <a:pt x="2467" y="0"/>
                </a:moveTo>
                <a:cubicBezTo>
                  <a:pt x="2467" y="0"/>
                  <a:pt x="18969" y="0"/>
                  <a:pt x="18969" y="0"/>
                </a:cubicBezTo>
                <a:cubicBezTo>
                  <a:pt x="18969" y="0"/>
                  <a:pt x="21216" y="332"/>
                  <a:pt x="21490" y="2105"/>
                </a:cubicBezTo>
                <a:cubicBezTo>
                  <a:pt x="21600" y="3988"/>
                  <a:pt x="21490" y="5871"/>
                  <a:pt x="21490" y="5871"/>
                </a:cubicBezTo>
                <a:cubicBezTo>
                  <a:pt x="21490" y="5871"/>
                  <a:pt x="20449" y="7366"/>
                  <a:pt x="19243" y="7698"/>
                </a:cubicBezTo>
                <a:cubicBezTo>
                  <a:pt x="19297" y="9194"/>
                  <a:pt x="19243" y="17058"/>
                  <a:pt x="19243" y="17058"/>
                </a:cubicBezTo>
                <a:cubicBezTo>
                  <a:pt x="19243" y="17058"/>
                  <a:pt x="18969" y="19495"/>
                  <a:pt x="16995" y="19440"/>
                </a:cubicBezTo>
                <a:cubicBezTo>
                  <a:pt x="17105" y="21378"/>
                  <a:pt x="16008" y="21600"/>
                  <a:pt x="16008" y="21600"/>
                </a:cubicBezTo>
                <a:cubicBezTo>
                  <a:pt x="16008" y="21600"/>
                  <a:pt x="5702" y="21600"/>
                  <a:pt x="5702" y="21600"/>
                </a:cubicBezTo>
                <a:cubicBezTo>
                  <a:pt x="5702" y="21600"/>
                  <a:pt x="4441" y="21046"/>
                  <a:pt x="4660" y="19495"/>
                </a:cubicBezTo>
                <a:cubicBezTo>
                  <a:pt x="3673" y="19440"/>
                  <a:pt x="2083" y="18942"/>
                  <a:pt x="2577" y="17668"/>
                </a:cubicBezTo>
                <a:cubicBezTo>
                  <a:pt x="1919" y="14954"/>
                  <a:pt x="2357" y="7865"/>
                  <a:pt x="2357" y="7865"/>
                </a:cubicBezTo>
                <a:cubicBezTo>
                  <a:pt x="2357" y="7865"/>
                  <a:pt x="0" y="6978"/>
                  <a:pt x="274" y="5649"/>
                </a:cubicBezTo>
                <a:cubicBezTo>
                  <a:pt x="329" y="3434"/>
                  <a:pt x="274" y="1828"/>
                  <a:pt x="274" y="1828"/>
                </a:cubicBezTo>
                <a:cubicBezTo>
                  <a:pt x="274" y="1828"/>
                  <a:pt x="932" y="166"/>
                  <a:pt x="2467" y="0"/>
                </a:cubicBezTo>
              </a:path>
            </a:pathLst>
          </a:custGeom>
          <a:solidFill>
            <a:srgbClr val="808080"/>
          </a:solidFill>
          <a:ln>
            <a:noFill/>
          </a:ln>
          <a:extLst>
            <a:ext uri="{91240B29-F687-4F45-9708-019B960494DF}">
              <a14:hiddenLine xmlns:a14="http://schemas.microsoft.com/office/drawing/2010/main" w="14400" cap="rnd">
                <a:solidFill>
                  <a:srgbClr val="000000"/>
                </a:solidFill>
                <a:bevel/>
                <a:headEnd/>
                <a:tailEnd/>
              </a14:hiddenLine>
            </a:ext>
          </a:extLst>
        </xdr:spPr>
      </xdr:sp>
      <xdr:sp macro="" textlink="">
        <xdr:nvSpPr>
          <xdr:cNvPr id="49" name="Freeform 3">
            <a:extLst>
              <a:ext uri="{FF2B5EF4-FFF2-40B4-BE49-F238E27FC236}">
                <a16:creationId xmlns:a16="http://schemas.microsoft.com/office/drawing/2014/main" id="{00000000-0008-0000-0100-000031000000}"/>
              </a:ext>
            </a:extLst>
          </xdr:cNvPr>
          <xdr:cNvSpPr>
            <a:spLocks noChangeArrowheads="1"/>
          </xdr:cNvSpPr>
        </xdr:nvSpPr>
        <xdr:spPr bwMode="auto">
          <a:xfrm>
            <a:off x="9" y="5"/>
            <a:ext cx="214" cy="170"/>
          </a:xfrm>
          <a:custGeom>
            <a:avLst/>
            <a:gdLst>
              <a:gd name="T0" fmla="*/ 2057 w 21600"/>
              <a:gd name="T1" fmla="*/ 21600 h 21600"/>
              <a:gd name="T2" fmla="*/ 0 w 21600"/>
              <a:gd name="T3" fmla="*/ 13608 h 21600"/>
              <a:gd name="T4" fmla="*/ 10800 w 21600"/>
              <a:gd name="T5" fmla="*/ 0 h 21600"/>
              <a:gd name="T6" fmla="*/ 21600 w 21600"/>
              <a:gd name="T7" fmla="*/ 13608 h 21600"/>
              <a:gd name="T8" fmla="*/ 19600 w 21600"/>
              <a:gd name="T9" fmla="*/ 21456 h 21600"/>
            </a:gdLst>
            <a:ahLst/>
            <a:cxnLst>
              <a:cxn ang="0">
                <a:pos x="T0" y="T1"/>
              </a:cxn>
              <a:cxn ang="0">
                <a:pos x="T2" y="T3"/>
              </a:cxn>
              <a:cxn ang="0">
                <a:pos x="T4" y="T5"/>
              </a:cxn>
              <a:cxn ang="0">
                <a:pos x="T6" y="T7"/>
              </a:cxn>
              <a:cxn ang="0">
                <a:pos x="T8" y="T9"/>
              </a:cxn>
            </a:cxnLst>
            <a:rect l="0" t="0" r="r" b="b"/>
            <a:pathLst>
              <a:path w="21600" h="21600">
                <a:moveTo>
                  <a:pt x="2057" y="21600"/>
                </a:moveTo>
                <a:cubicBezTo>
                  <a:pt x="743" y="19296"/>
                  <a:pt x="0" y="16416"/>
                  <a:pt x="0" y="13608"/>
                </a:cubicBezTo>
                <a:cubicBezTo>
                  <a:pt x="0" y="6120"/>
                  <a:pt x="4857" y="0"/>
                  <a:pt x="10800" y="0"/>
                </a:cubicBezTo>
                <a:cubicBezTo>
                  <a:pt x="16743" y="0"/>
                  <a:pt x="21600" y="6120"/>
                  <a:pt x="21600" y="13608"/>
                </a:cubicBezTo>
                <a:cubicBezTo>
                  <a:pt x="21600" y="16416"/>
                  <a:pt x="20914" y="19224"/>
                  <a:pt x="19600" y="21456"/>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0" name="Freeform 4">
            <a:extLst>
              <a:ext uri="{FF2B5EF4-FFF2-40B4-BE49-F238E27FC236}">
                <a16:creationId xmlns:a16="http://schemas.microsoft.com/office/drawing/2014/main" id="{00000000-0008-0000-0100-000032000000}"/>
              </a:ext>
            </a:extLst>
          </xdr:cNvPr>
          <xdr:cNvSpPr>
            <a:spLocks noChangeArrowheads="1"/>
          </xdr:cNvSpPr>
        </xdr:nvSpPr>
        <xdr:spPr bwMode="auto">
          <a:xfrm>
            <a:off x="62" y="88"/>
            <a:ext cx="22" cy="85"/>
          </a:xfrm>
          <a:custGeom>
            <a:avLst/>
            <a:gdLst>
              <a:gd name="T0" fmla="*/ 0 w 21600"/>
              <a:gd name="T1" fmla="*/ 0 h 21600"/>
              <a:gd name="T2" fmla="*/ 21600 w 21600"/>
              <a:gd name="T3" fmla="*/ 21600 h 21600"/>
            </a:gdLst>
            <a:ahLst/>
            <a:cxnLst>
              <a:cxn ang="0">
                <a:pos x="T0" y="T1"/>
              </a:cxn>
              <a:cxn ang="0">
                <a:pos x="T2" y="T3"/>
              </a:cxn>
            </a:cxnLst>
            <a:rect l="0" t="0" r="r" b="b"/>
            <a:pathLst>
              <a:path w="21600" h="21600">
                <a:moveTo>
                  <a:pt x="0" y="0"/>
                </a:moveTo>
                <a:cubicBezTo>
                  <a:pt x="15508" y="6294"/>
                  <a:pt x="19385" y="6151"/>
                  <a:pt x="2160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1" name="Freeform 5">
            <a:extLst>
              <a:ext uri="{FF2B5EF4-FFF2-40B4-BE49-F238E27FC236}">
                <a16:creationId xmlns:a16="http://schemas.microsoft.com/office/drawing/2014/main" id="{00000000-0008-0000-0100-000033000000}"/>
              </a:ext>
            </a:extLst>
          </xdr:cNvPr>
          <xdr:cNvSpPr>
            <a:spLocks noChangeArrowheads="1"/>
          </xdr:cNvSpPr>
        </xdr:nvSpPr>
        <xdr:spPr bwMode="auto">
          <a:xfrm>
            <a:off x="146" y="88"/>
            <a:ext cx="22" cy="85"/>
          </a:xfrm>
          <a:custGeom>
            <a:avLst/>
            <a:gdLst>
              <a:gd name="T0" fmla="*/ 21600 w 21600"/>
              <a:gd name="T1" fmla="*/ 0 h 21600"/>
              <a:gd name="T2" fmla="*/ 0 w 21600"/>
              <a:gd name="T3" fmla="*/ 21600 h 21600"/>
            </a:gdLst>
            <a:ahLst/>
            <a:cxnLst>
              <a:cxn ang="0">
                <a:pos x="T0" y="T1"/>
              </a:cxn>
              <a:cxn ang="0">
                <a:pos x="T2" y="T3"/>
              </a:cxn>
            </a:cxnLst>
            <a:rect l="0" t="0" r="r" b="b"/>
            <a:pathLst>
              <a:path w="21600" h="21600">
                <a:moveTo>
                  <a:pt x="21600" y="0"/>
                </a:moveTo>
                <a:cubicBezTo>
                  <a:pt x="5684" y="6294"/>
                  <a:pt x="1705" y="6151"/>
                  <a:pt x="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2" name="Freeform 6">
            <a:extLst>
              <a:ext uri="{FF2B5EF4-FFF2-40B4-BE49-F238E27FC236}">
                <a16:creationId xmlns:a16="http://schemas.microsoft.com/office/drawing/2014/main" id="{00000000-0008-0000-0100-000034000000}"/>
              </a:ext>
            </a:extLst>
          </xdr:cNvPr>
          <xdr:cNvSpPr>
            <a:spLocks noChangeArrowheads="1"/>
          </xdr:cNvSpPr>
        </xdr:nvSpPr>
        <xdr:spPr bwMode="auto">
          <a:xfrm>
            <a:off x="49" y="81"/>
            <a:ext cx="132" cy="10"/>
          </a:xfrm>
          <a:custGeom>
            <a:avLst/>
            <a:gdLst>
              <a:gd name="T0" fmla="*/ 0 w 21600"/>
              <a:gd name="T1" fmla="*/ 21600 h 21600"/>
              <a:gd name="T2" fmla="*/ 4635 w 21600"/>
              <a:gd name="T3" fmla="*/ 1200 h 21600"/>
              <a:gd name="T4" fmla="*/ 6211 w 21600"/>
              <a:gd name="T5" fmla="*/ 15600 h 21600"/>
              <a:gd name="T6" fmla="*/ 7694 w 21600"/>
              <a:gd name="T7" fmla="*/ 0 h 21600"/>
              <a:gd name="T8" fmla="*/ 9085 w 21600"/>
              <a:gd name="T9" fmla="*/ 20400 h 21600"/>
              <a:gd name="T10" fmla="*/ 10476 w 21600"/>
              <a:gd name="T11" fmla="*/ 0 h 21600"/>
              <a:gd name="T12" fmla="*/ 12144 w 21600"/>
              <a:gd name="T13" fmla="*/ 20400 h 21600"/>
              <a:gd name="T14" fmla="*/ 13535 w 21600"/>
              <a:gd name="T15" fmla="*/ 0 h 21600"/>
              <a:gd name="T16" fmla="*/ 14925 w 21600"/>
              <a:gd name="T17" fmla="*/ 16800 h 21600"/>
              <a:gd name="T18" fmla="*/ 16779 w 21600"/>
              <a:gd name="T19" fmla="*/ 1200 h 21600"/>
              <a:gd name="T20" fmla="*/ 21600 w 21600"/>
              <a:gd name="T21" fmla="*/ 1560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0" y="21600"/>
                </a:moveTo>
                <a:lnTo>
                  <a:pt x="4635" y="1200"/>
                </a:lnTo>
                <a:lnTo>
                  <a:pt x="6211" y="15600"/>
                </a:lnTo>
                <a:lnTo>
                  <a:pt x="7694" y="0"/>
                </a:lnTo>
                <a:lnTo>
                  <a:pt x="9085" y="20400"/>
                </a:lnTo>
                <a:lnTo>
                  <a:pt x="10476" y="0"/>
                </a:lnTo>
                <a:lnTo>
                  <a:pt x="12144" y="20400"/>
                </a:lnTo>
                <a:lnTo>
                  <a:pt x="13535" y="0"/>
                </a:lnTo>
                <a:lnTo>
                  <a:pt x="14925" y="16800"/>
                </a:lnTo>
                <a:lnTo>
                  <a:pt x="16779" y="1200"/>
                </a:lnTo>
                <a:lnTo>
                  <a:pt x="21600" y="15600"/>
                </a:lnTo>
              </a:path>
            </a:pathLst>
          </a:custGeom>
          <a:noFill/>
          <a:ln w="144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Freeform 7">
            <a:extLst>
              <a:ext uri="{FF2B5EF4-FFF2-40B4-BE49-F238E27FC236}">
                <a16:creationId xmlns:a16="http://schemas.microsoft.com/office/drawing/2014/main" id="{00000000-0008-0000-0100-000035000000}"/>
              </a:ext>
            </a:extLst>
          </xdr:cNvPr>
          <xdr:cNvSpPr>
            <a:spLocks noChangeArrowheads="1"/>
          </xdr:cNvSpPr>
        </xdr:nvSpPr>
        <xdr:spPr bwMode="auto">
          <a:xfrm>
            <a:off x="5" y="175"/>
            <a:ext cx="221" cy="77"/>
          </a:xfrm>
          <a:custGeom>
            <a:avLst/>
            <a:gdLst>
              <a:gd name="T0" fmla="*/ 2486 w 21600"/>
              <a:gd name="T1" fmla="*/ 0 h 21600"/>
              <a:gd name="T2" fmla="*/ 19114 w 21600"/>
              <a:gd name="T3" fmla="*/ 0 h 21600"/>
              <a:gd name="T4" fmla="*/ 21600 w 21600"/>
              <a:gd name="T5" fmla="*/ 7306 h 21600"/>
              <a:gd name="T6" fmla="*/ 21600 w 21600"/>
              <a:gd name="T7" fmla="*/ 14453 h 21600"/>
              <a:gd name="T8" fmla="*/ 19114 w 21600"/>
              <a:gd name="T9" fmla="*/ 21600 h 21600"/>
              <a:gd name="T10" fmla="*/ 2486 w 21600"/>
              <a:gd name="T11" fmla="*/ 21600 h 21600"/>
              <a:gd name="T12" fmla="*/ 0 w 21600"/>
              <a:gd name="T13" fmla="*/ 14453 h 21600"/>
              <a:gd name="T14" fmla="*/ 0 w 21600"/>
              <a:gd name="T15" fmla="*/ 7306 h 21600"/>
              <a:gd name="T16" fmla="*/ 2486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86" y="0"/>
                </a:moveTo>
                <a:cubicBezTo>
                  <a:pt x="2486" y="0"/>
                  <a:pt x="19114" y="0"/>
                  <a:pt x="19114" y="0"/>
                </a:cubicBezTo>
                <a:cubicBezTo>
                  <a:pt x="20495" y="0"/>
                  <a:pt x="21600" y="3335"/>
                  <a:pt x="21600" y="7306"/>
                </a:cubicBezTo>
                <a:cubicBezTo>
                  <a:pt x="21600" y="7306"/>
                  <a:pt x="21600" y="14453"/>
                  <a:pt x="21600" y="14453"/>
                </a:cubicBezTo>
                <a:cubicBezTo>
                  <a:pt x="21600" y="18424"/>
                  <a:pt x="20495" y="21600"/>
                  <a:pt x="19114" y="21600"/>
                </a:cubicBezTo>
                <a:cubicBezTo>
                  <a:pt x="19114" y="21600"/>
                  <a:pt x="2486" y="21600"/>
                  <a:pt x="2486" y="21600"/>
                </a:cubicBezTo>
                <a:cubicBezTo>
                  <a:pt x="1105" y="21600"/>
                  <a:pt x="0" y="18424"/>
                  <a:pt x="0" y="14453"/>
                </a:cubicBezTo>
                <a:cubicBezTo>
                  <a:pt x="0" y="14453"/>
                  <a:pt x="0" y="7306"/>
                  <a:pt x="0" y="7306"/>
                </a:cubicBezTo>
                <a:cubicBezTo>
                  <a:pt x="0" y="3335"/>
                  <a:pt x="1105" y="0"/>
                  <a:pt x="2486"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4" name="Freeform 8">
            <a:extLst>
              <a:ext uri="{FF2B5EF4-FFF2-40B4-BE49-F238E27FC236}">
                <a16:creationId xmlns:a16="http://schemas.microsoft.com/office/drawing/2014/main" id="{00000000-0008-0000-0100-000036000000}"/>
              </a:ext>
            </a:extLst>
          </xdr:cNvPr>
          <xdr:cNvSpPr>
            <a:spLocks noChangeArrowheads="1"/>
          </xdr:cNvSpPr>
        </xdr:nvSpPr>
        <xdr:spPr bwMode="auto">
          <a:xfrm>
            <a:off x="48" y="374"/>
            <a:ext cx="136" cy="22"/>
          </a:xfrm>
          <a:custGeom>
            <a:avLst/>
            <a:gdLst>
              <a:gd name="T0" fmla="*/ 630 w 21600"/>
              <a:gd name="T1" fmla="*/ 0 h 21600"/>
              <a:gd name="T2" fmla="*/ 2340 w 21600"/>
              <a:gd name="T3" fmla="*/ 21600 h 21600"/>
              <a:gd name="T4" fmla="*/ 19260 w 21600"/>
              <a:gd name="T5" fmla="*/ 21600 h 21600"/>
              <a:gd name="T6" fmla="*/ 20880 w 21600"/>
              <a:gd name="T7" fmla="*/ 0 h 21600"/>
            </a:gdLst>
            <a:ahLst/>
            <a:cxnLst>
              <a:cxn ang="0">
                <a:pos x="T0" y="T1"/>
              </a:cxn>
              <a:cxn ang="0">
                <a:pos x="T2" y="T3"/>
              </a:cxn>
              <a:cxn ang="0">
                <a:pos x="T4" y="T5"/>
              </a:cxn>
              <a:cxn ang="0">
                <a:pos x="T6" y="T7"/>
              </a:cxn>
            </a:cxnLst>
            <a:rect l="0" t="0" r="r" b="b"/>
            <a:pathLst>
              <a:path w="21600" h="21600">
                <a:moveTo>
                  <a:pt x="630" y="0"/>
                </a:moveTo>
                <a:cubicBezTo>
                  <a:pt x="630" y="0"/>
                  <a:pt x="0" y="15916"/>
                  <a:pt x="2340" y="21600"/>
                </a:cubicBezTo>
                <a:cubicBezTo>
                  <a:pt x="2340" y="21600"/>
                  <a:pt x="19260" y="21600"/>
                  <a:pt x="19260" y="21600"/>
                </a:cubicBezTo>
                <a:cubicBezTo>
                  <a:pt x="21600" y="15916"/>
                  <a:pt x="20880" y="0"/>
                  <a:pt x="20880" y="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5" name="Freeform 9">
            <a:extLst>
              <a:ext uri="{FF2B5EF4-FFF2-40B4-BE49-F238E27FC236}">
                <a16:creationId xmlns:a16="http://schemas.microsoft.com/office/drawing/2014/main" id="{00000000-0008-0000-0100-000037000000}"/>
              </a:ext>
            </a:extLst>
          </xdr:cNvPr>
          <xdr:cNvSpPr>
            <a:spLocks noChangeArrowheads="1"/>
          </xdr:cNvSpPr>
        </xdr:nvSpPr>
        <xdr:spPr bwMode="auto">
          <a:xfrm>
            <a:off x="28" y="252"/>
            <a:ext cx="173" cy="121"/>
          </a:xfrm>
          <a:custGeom>
            <a:avLst/>
            <a:gdLst>
              <a:gd name="T0" fmla="*/ 0 w 21600"/>
              <a:gd name="T1" fmla="*/ 0 h 21600"/>
              <a:gd name="T2" fmla="*/ 0 w 21600"/>
              <a:gd name="T3" fmla="*/ 18471 h 21600"/>
              <a:gd name="T4" fmla="*/ 3541 w 21600"/>
              <a:gd name="T5" fmla="*/ 21499 h 21600"/>
              <a:gd name="T6" fmla="*/ 11048 w 21600"/>
              <a:gd name="T7" fmla="*/ 21499 h 21600"/>
              <a:gd name="T8" fmla="*/ 18059 w 21600"/>
              <a:gd name="T9" fmla="*/ 21499 h 21600"/>
              <a:gd name="T10" fmla="*/ 21600 w 21600"/>
              <a:gd name="T11" fmla="*/ 18471 h 21600"/>
              <a:gd name="T12" fmla="*/ 21600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0"/>
                </a:moveTo>
                <a:cubicBezTo>
                  <a:pt x="0" y="0"/>
                  <a:pt x="0" y="18471"/>
                  <a:pt x="0" y="18471"/>
                </a:cubicBezTo>
                <a:cubicBezTo>
                  <a:pt x="354" y="21297"/>
                  <a:pt x="779" y="21297"/>
                  <a:pt x="3541" y="21499"/>
                </a:cubicBezTo>
                <a:cubicBezTo>
                  <a:pt x="3541" y="21499"/>
                  <a:pt x="11048" y="21499"/>
                  <a:pt x="11048" y="21499"/>
                </a:cubicBezTo>
                <a:cubicBezTo>
                  <a:pt x="11048" y="21499"/>
                  <a:pt x="18059" y="21499"/>
                  <a:pt x="18059" y="21499"/>
                </a:cubicBezTo>
                <a:cubicBezTo>
                  <a:pt x="20892" y="21600"/>
                  <a:pt x="21175" y="21095"/>
                  <a:pt x="21600" y="18471"/>
                </a:cubicBezTo>
                <a:cubicBezTo>
                  <a:pt x="21600" y="18471"/>
                  <a:pt x="21600" y="0"/>
                  <a:pt x="21600"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 name="Line 10">
            <a:extLst>
              <a:ext uri="{FF2B5EF4-FFF2-40B4-BE49-F238E27FC236}">
                <a16:creationId xmlns:a16="http://schemas.microsoft.com/office/drawing/2014/main" id="{00000000-0008-0000-0100-000038000000}"/>
              </a:ext>
            </a:extLst>
          </xdr:cNvPr>
          <xdr:cNvSpPr>
            <a:spLocks noChangeShapeType="1"/>
          </xdr:cNvSpPr>
        </xdr:nvSpPr>
        <xdr:spPr bwMode="auto">
          <a:xfrm>
            <a:off x="22" y="197"/>
            <a:ext cx="186" cy="1"/>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23379</xdr:colOff>
      <xdr:row>6</xdr:row>
      <xdr:rowOff>32038</xdr:rowOff>
    </xdr:from>
    <xdr:to>
      <xdr:col>10</xdr:col>
      <xdr:colOff>380065</xdr:colOff>
      <xdr:row>11</xdr:row>
      <xdr:rowOff>138545</xdr:rowOff>
    </xdr:to>
    <xdr:grpSp>
      <xdr:nvGrpSpPr>
        <xdr:cNvPr id="152" name="Group 15">
          <a:extLst>
            <a:ext uri="{FF2B5EF4-FFF2-40B4-BE49-F238E27FC236}">
              <a16:creationId xmlns:a16="http://schemas.microsoft.com/office/drawing/2014/main" id="{00000000-0008-0000-0100-000098000000}"/>
            </a:ext>
          </a:extLst>
        </xdr:cNvPr>
        <xdr:cNvGrpSpPr>
          <a:grpSpLocks/>
        </xdr:cNvGrpSpPr>
      </xdr:nvGrpSpPr>
      <xdr:grpSpPr bwMode="auto">
        <a:xfrm>
          <a:off x="3893993" y="1504083"/>
          <a:ext cx="2815867" cy="972417"/>
          <a:chOff x="0" y="244"/>
          <a:chExt cx="391" cy="136"/>
        </a:xfrm>
      </xdr:grpSpPr>
      <xdr:sp macro="" textlink="">
        <xdr:nvSpPr>
          <xdr:cNvPr id="153" name="Freeform 16">
            <a:extLst>
              <a:ext uri="{FF2B5EF4-FFF2-40B4-BE49-F238E27FC236}">
                <a16:creationId xmlns:a16="http://schemas.microsoft.com/office/drawing/2014/main" id="{00000000-0008-0000-0100-000099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54" name="Freeform 17">
            <a:extLst>
              <a:ext uri="{FF2B5EF4-FFF2-40B4-BE49-F238E27FC236}">
                <a16:creationId xmlns:a16="http://schemas.microsoft.com/office/drawing/2014/main" id="{00000000-0008-0000-0100-00009A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5" name="Line 18">
            <a:extLst>
              <a:ext uri="{FF2B5EF4-FFF2-40B4-BE49-F238E27FC236}">
                <a16:creationId xmlns:a16="http://schemas.microsoft.com/office/drawing/2014/main" id="{00000000-0008-0000-0100-00009B000000}"/>
              </a:ext>
            </a:extLst>
          </xdr:cNvPr>
          <xdr:cNvSpPr>
            <a:spLocks noChangeShapeType="1"/>
          </xdr:cNvSpPr>
        </xdr:nvSpPr>
        <xdr:spPr bwMode="auto">
          <a:xfrm>
            <a:off x="272" y="312"/>
            <a:ext cx="119"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6" name="Line 19">
            <a:extLst>
              <a:ext uri="{FF2B5EF4-FFF2-40B4-BE49-F238E27FC236}">
                <a16:creationId xmlns:a16="http://schemas.microsoft.com/office/drawing/2014/main" id="{00000000-0008-0000-0100-00009C000000}"/>
              </a:ext>
            </a:extLst>
          </xdr:cNvPr>
          <xdr:cNvSpPr>
            <a:spLocks noChangeShapeType="1"/>
          </xdr:cNvSpPr>
        </xdr:nvSpPr>
        <xdr:spPr bwMode="auto">
          <a:xfrm>
            <a:off x="0" y="266"/>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7" name="Line 20">
            <a:extLst>
              <a:ext uri="{FF2B5EF4-FFF2-40B4-BE49-F238E27FC236}">
                <a16:creationId xmlns:a16="http://schemas.microsoft.com/office/drawing/2014/main" id="{00000000-0008-0000-0100-00009D000000}"/>
              </a:ext>
            </a:extLst>
          </xdr:cNvPr>
          <xdr:cNvSpPr>
            <a:spLocks noChangeShapeType="1"/>
          </xdr:cNvSpPr>
        </xdr:nvSpPr>
        <xdr:spPr bwMode="auto">
          <a:xfrm>
            <a:off x="0" y="357"/>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244078</xdr:colOff>
      <xdr:row>16</xdr:row>
      <xdr:rowOff>447675</xdr:rowOff>
    </xdr:from>
    <xdr:to>
      <xdr:col>7</xdr:col>
      <xdr:colOff>85725</xdr:colOff>
      <xdr:row>16</xdr:row>
      <xdr:rowOff>447675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2749153" y="3333750"/>
          <a:ext cx="527447" cy="0"/>
        </a:xfrm>
        <a:prstGeom prst="line">
          <a:avLst/>
        </a:prstGeom>
        <a:ln w="25400">
          <a:solidFill>
            <a:schemeClr val="tx1"/>
          </a:solidFill>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16</xdr:row>
      <xdr:rowOff>447675</xdr:rowOff>
    </xdr:from>
    <xdr:to>
      <xdr:col>9</xdr:col>
      <xdr:colOff>234043</xdr:colOff>
      <xdr:row>16</xdr:row>
      <xdr:rowOff>447675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3581400" y="3333750"/>
          <a:ext cx="938893" cy="0"/>
        </a:xfrm>
        <a:prstGeom prst="line">
          <a:avLst/>
        </a:prstGeom>
        <a:ln w="25400">
          <a:solidFill>
            <a:schemeClr val="tx1"/>
          </a:solidFill>
          <a:head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219075</xdr:colOff>
      <xdr:row>19</xdr:row>
      <xdr:rowOff>447675</xdr:rowOff>
    </xdr:from>
    <xdr:to>
      <xdr:col>7</xdr:col>
      <xdr:colOff>85725</xdr:colOff>
      <xdr:row>19</xdr:row>
      <xdr:rowOff>447675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505325" y="4162425"/>
          <a:ext cx="552450" cy="0"/>
        </a:xfrm>
        <a:prstGeom prst="line">
          <a:avLst/>
        </a:prstGeom>
        <a:ln w="25400">
          <a:solidFill>
            <a:schemeClr val="tx1"/>
          </a:solidFill>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19</xdr:row>
      <xdr:rowOff>447675</xdr:rowOff>
    </xdr:from>
    <xdr:to>
      <xdr:col>12</xdr:col>
      <xdr:colOff>419100</xdr:colOff>
      <xdr:row>19</xdr:row>
      <xdr:rowOff>447675</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3581400" y="4162425"/>
          <a:ext cx="2905125" cy="0"/>
        </a:xfrm>
        <a:prstGeom prst="line">
          <a:avLst/>
        </a:prstGeom>
        <a:ln w="25400">
          <a:solidFill>
            <a:schemeClr val="tx1"/>
          </a:solidFill>
          <a:head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228600</xdr:colOff>
      <xdr:row>16</xdr:row>
      <xdr:rowOff>457200</xdr:rowOff>
    </xdr:from>
    <xdr:to>
      <xdr:col>9</xdr:col>
      <xdr:colOff>228600</xdr:colOff>
      <xdr:row>19</xdr:row>
      <xdr:rowOff>447675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514850" y="3343275"/>
          <a:ext cx="0" cy="8191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16</xdr:row>
      <xdr:rowOff>440531</xdr:rowOff>
    </xdr:from>
    <xdr:to>
      <xdr:col>6</xdr:col>
      <xdr:colOff>247650</xdr:colOff>
      <xdr:row>22</xdr:row>
      <xdr:rowOff>59531</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2752725" y="3326606"/>
          <a:ext cx="0" cy="12763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409575</xdr:colOff>
      <xdr:row>19</xdr:row>
      <xdr:rowOff>440121</xdr:rowOff>
    </xdr:from>
    <xdr:to>
      <xdr:col>12</xdr:col>
      <xdr:colOff>409575</xdr:colOff>
      <xdr:row>22</xdr:row>
      <xdr:rowOff>52551</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6477000" y="4154871"/>
          <a:ext cx="0" cy="4411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250031</xdr:colOff>
      <xdr:row>22</xdr:row>
      <xdr:rowOff>47625</xdr:rowOff>
    </xdr:from>
    <xdr:to>
      <xdr:col>12</xdr:col>
      <xdr:colOff>427464</xdr:colOff>
      <xdr:row>22</xdr:row>
      <xdr:rowOff>47625</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H="1">
          <a:off x="2755106" y="4591050"/>
          <a:ext cx="373978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581024</xdr:colOff>
      <xdr:row>21</xdr:row>
      <xdr:rowOff>0</xdr:rowOff>
    </xdr:from>
    <xdr:to>
      <xdr:col>9</xdr:col>
      <xdr:colOff>685799</xdr:colOff>
      <xdr:row>23</xdr:row>
      <xdr:rowOff>73192</xdr:rowOff>
    </xdr:to>
    <xdr:grpSp>
      <xdr:nvGrpSpPr>
        <xdr:cNvPr id="10" name="Group 21">
          <a:extLst>
            <a:ext uri="{FF2B5EF4-FFF2-40B4-BE49-F238E27FC236}">
              <a16:creationId xmlns:a16="http://schemas.microsoft.com/office/drawing/2014/main" id="{00000000-0008-0000-0200-00000A000000}"/>
            </a:ext>
          </a:extLst>
        </xdr:cNvPr>
        <xdr:cNvGrpSpPr>
          <a:grpSpLocks/>
        </xdr:cNvGrpSpPr>
      </xdr:nvGrpSpPr>
      <xdr:grpSpPr bwMode="auto">
        <a:xfrm>
          <a:off x="5542683" y="4693227"/>
          <a:ext cx="788843" cy="419556"/>
          <a:chOff x="3" y="2"/>
          <a:chExt cx="231" cy="120"/>
        </a:xfrm>
      </xdr:grpSpPr>
      <xdr:sp macro="" textlink="">
        <xdr:nvSpPr>
          <xdr:cNvPr id="11" name="Freeform 22">
            <a:extLst>
              <a:ext uri="{FF2B5EF4-FFF2-40B4-BE49-F238E27FC236}">
                <a16:creationId xmlns:a16="http://schemas.microsoft.com/office/drawing/2014/main" id="{00000000-0008-0000-0200-00000B00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12" name="Freeform 23">
            <a:extLst>
              <a:ext uri="{FF2B5EF4-FFF2-40B4-BE49-F238E27FC236}">
                <a16:creationId xmlns:a16="http://schemas.microsoft.com/office/drawing/2014/main" id="{00000000-0008-0000-0200-00000C00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3" name="Freeform 24">
            <a:extLst>
              <a:ext uri="{FF2B5EF4-FFF2-40B4-BE49-F238E27FC236}">
                <a16:creationId xmlns:a16="http://schemas.microsoft.com/office/drawing/2014/main" id="{00000000-0008-0000-0200-00000D00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4" name="Freeform 25">
            <a:extLst>
              <a:ext uri="{FF2B5EF4-FFF2-40B4-BE49-F238E27FC236}">
                <a16:creationId xmlns:a16="http://schemas.microsoft.com/office/drawing/2014/main" id="{00000000-0008-0000-0200-00000E00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5" name="Oval 26">
            <a:extLst>
              <a:ext uri="{FF2B5EF4-FFF2-40B4-BE49-F238E27FC236}">
                <a16:creationId xmlns:a16="http://schemas.microsoft.com/office/drawing/2014/main" id="{00000000-0008-0000-0200-00000F00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16" name="Oval 27">
            <a:extLst>
              <a:ext uri="{FF2B5EF4-FFF2-40B4-BE49-F238E27FC236}">
                <a16:creationId xmlns:a16="http://schemas.microsoft.com/office/drawing/2014/main" id="{00000000-0008-0000-0200-00001000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17" name="Freeform 28">
            <a:extLst>
              <a:ext uri="{FF2B5EF4-FFF2-40B4-BE49-F238E27FC236}">
                <a16:creationId xmlns:a16="http://schemas.microsoft.com/office/drawing/2014/main" id="{00000000-0008-0000-0200-00001100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8" name="Freeform 29">
            <a:extLst>
              <a:ext uri="{FF2B5EF4-FFF2-40B4-BE49-F238E27FC236}">
                <a16:creationId xmlns:a16="http://schemas.microsoft.com/office/drawing/2014/main" id="{00000000-0008-0000-0200-00001200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9" name="Freeform 30">
            <a:extLst>
              <a:ext uri="{FF2B5EF4-FFF2-40B4-BE49-F238E27FC236}">
                <a16:creationId xmlns:a16="http://schemas.microsoft.com/office/drawing/2014/main" id="{00000000-0008-0000-0200-00001300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 name="Freeform 31">
            <a:extLst>
              <a:ext uri="{FF2B5EF4-FFF2-40B4-BE49-F238E27FC236}">
                <a16:creationId xmlns:a16="http://schemas.microsoft.com/office/drawing/2014/main" id="{00000000-0008-0000-0200-00001400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1" name="Freeform 32">
            <a:extLst>
              <a:ext uri="{FF2B5EF4-FFF2-40B4-BE49-F238E27FC236}">
                <a16:creationId xmlns:a16="http://schemas.microsoft.com/office/drawing/2014/main" id="{00000000-0008-0000-0200-00001500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2" name="Freeform 33">
            <a:extLst>
              <a:ext uri="{FF2B5EF4-FFF2-40B4-BE49-F238E27FC236}">
                <a16:creationId xmlns:a16="http://schemas.microsoft.com/office/drawing/2014/main" id="{00000000-0008-0000-0200-00001600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3" name="Freeform 34">
            <a:extLst>
              <a:ext uri="{FF2B5EF4-FFF2-40B4-BE49-F238E27FC236}">
                <a16:creationId xmlns:a16="http://schemas.microsoft.com/office/drawing/2014/main" id="{00000000-0008-0000-0200-00001700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35">
            <a:extLst>
              <a:ext uri="{FF2B5EF4-FFF2-40B4-BE49-F238E27FC236}">
                <a16:creationId xmlns:a16="http://schemas.microsoft.com/office/drawing/2014/main" id="{00000000-0008-0000-0200-00001800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36">
            <a:extLst>
              <a:ext uri="{FF2B5EF4-FFF2-40B4-BE49-F238E27FC236}">
                <a16:creationId xmlns:a16="http://schemas.microsoft.com/office/drawing/2014/main" id="{00000000-0008-0000-0200-00001900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Freeform 37">
            <a:extLst>
              <a:ext uri="{FF2B5EF4-FFF2-40B4-BE49-F238E27FC236}">
                <a16:creationId xmlns:a16="http://schemas.microsoft.com/office/drawing/2014/main" id="{00000000-0008-0000-0200-00001A00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38">
            <a:extLst>
              <a:ext uri="{FF2B5EF4-FFF2-40B4-BE49-F238E27FC236}">
                <a16:creationId xmlns:a16="http://schemas.microsoft.com/office/drawing/2014/main" id="{00000000-0008-0000-0200-00001B00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Freeform 39">
            <a:extLst>
              <a:ext uri="{FF2B5EF4-FFF2-40B4-BE49-F238E27FC236}">
                <a16:creationId xmlns:a16="http://schemas.microsoft.com/office/drawing/2014/main" id="{00000000-0008-0000-0200-00001C00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40">
            <a:extLst>
              <a:ext uri="{FF2B5EF4-FFF2-40B4-BE49-F238E27FC236}">
                <a16:creationId xmlns:a16="http://schemas.microsoft.com/office/drawing/2014/main" id="{00000000-0008-0000-0200-00001D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0" name="Freeform 41">
            <a:extLst>
              <a:ext uri="{FF2B5EF4-FFF2-40B4-BE49-F238E27FC236}">
                <a16:creationId xmlns:a16="http://schemas.microsoft.com/office/drawing/2014/main" id="{00000000-0008-0000-0200-00001E00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1" name="Freeform 42">
            <a:extLst>
              <a:ext uri="{FF2B5EF4-FFF2-40B4-BE49-F238E27FC236}">
                <a16:creationId xmlns:a16="http://schemas.microsoft.com/office/drawing/2014/main" id="{00000000-0008-0000-0200-00001F00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32" name="Freeform 43">
            <a:extLst>
              <a:ext uri="{FF2B5EF4-FFF2-40B4-BE49-F238E27FC236}">
                <a16:creationId xmlns:a16="http://schemas.microsoft.com/office/drawing/2014/main" id="{00000000-0008-0000-0200-00002000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Freeform 44">
            <a:extLst>
              <a:ext uri="{FF2B5EF4-FFF2-40B4-BE49-F238E27FC236}">
                <a16:creationId xmlns:a16="http://schemas.microsoft.com/office/drawing/2014/main" id="{00000000-0008-0000-0200-000021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Freeform 45">
            <a:extLst>
              <a:ext uri="{FF2B5EF4-FFF2-40B4-BE49-F238E27FC236}">
                <a16:creationId xmlns:a16="http://schemas.microsoft.com/office/drawing/2014/main" id="{00000000-0008-0000-0200-00002200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Freeform 46">
            <a:extLst>
              <a:ext uri="{FF2B5EF4-FFF2-40B4-BE49-F238E27FC236}">
                <a16:creationId xmlns:a16="http://schemas.microsoft.com/office/drawing/2014/main" id="{00000000-0008-0000-0200-00002300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295274</xdr:colOff>
      <xdr:row>21</xdr:row>
      <xdr:rowOff>0</xdr:rowOff>
    </xdr:from>
    <xdr:to>
      <xdr:col>8</xdr:col>
      <xdr:colOff>676274</xdr:colOff>
      <xdr:row>23</xdr:row>
      <xdr:rowOff>73192</xdr:rowOff>
    </xdr:to>
    <xdr:grpSp>
      <xdr:nvGrpSpPr>
        <xdr:cNvPr id="36" name="Group 21">
          <a:extLst>
            <a:ext uri="{FF2B5EF4-FFF2-40B4-BE49-F238E27FC236}">
              <a16:creationId xmlns:a16="http://schemas.microsoft.com/office/drawing/2014/main" id="{00000000-0008-0000-0200-000024000000}"/>
            </a:ext>
          </a:extLst>
        </xdr:cNvPr>
        <xdr:cNvGrpSpPr>
          <a:grpSpLocks/>
        </xdr:cNvGrpSpPr>
      </xdr:nvGrpSpPr>
      <xdr:grpSpPr bwMode="auto">
        <a:xfrm>
          <a:off x="4849956" y="4693227"/>
          <a:ext cx="787977" cy="419556"/>
          <a:chOff x="3" y="2"/>
          <a:chExt cx="231" cy="120"/>
        </a:xfrm>
      </xdr:grpSpPr>
      <xdr:sp macro="" textlink="">
        <xdr:nvSpPr>
          <xdr:cNvPr id="37" name="Freeform 22">
            <a:extLst>
              <a:ext uri="{FF2B5EF4-FFF2-40B4-BE49-F238E27FC236}">
                <a16:creationId xmlns:a16="http://schemas.microsoft.com/office/drawing/2014/main" id="{00000000-0008-0000-0200-00002500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8" name="Freeform 23">
            <a:extLst>
              <a:ext uri="{FF2B5EF4-FFF2-40B4-BE49-F238E27FC236}">
                <a16:creationId xmlns:a16="http://schemas.microsoft.com/office/drawing/2014/main" id="{00000000-0008-0000-0200-00002600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39" name="Freeform 24">
            <a:extLst>
              <a:ext uri="{FF2B5EF4-FFF2-40B4-BE49-F238E27FC236}">
                <a16:creationId xmlns:a16="http://schemas.microsoft.com/office/drawing/2014/main" id="{00000000-0008-0000-0200-00002700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0" name="Freeform 25">
            <a:extLst>
              <a:ext uri="{FF2B5EF4-FFF2-40B4-BE49-F238E27FC236}">
                <a16:creationId xmlns:a16="http://schemas.microsoft.com/office/drawing/2014/main" id="{00000000-0008-0000-0200-00002800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1" name="Oval 26">
            <a:extLst>
              <a:ext uri="{FF2B5EF4-FFF2-40B4-BE49-F238E27FC236}">
                <a16:creationId xmlns:a16="http://schemas.microsoft.com/office/drawing/2014/main" id="{00000000-0008-0000-0200-00002900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42" name="Oval 27">
            <a:extLst>
              <a:ext uri="{FF2B5EF4-FFF2-40B4-BE49-F238E27FC236}">
                <a16:creationId xmlns:a16="http://schemas.microsoft.com/office/drawing/2014/main" id="{00000000-0008-0000-0200-00002A00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43" name="Freeform 28">
            <a:extLst>
              <a:ext uri="{FF2B5EF4-FFF2-40B4-BE49-F238E27FC236}">
                <a16:creationId xmlns:a16="http://schemas.microsoft.com/office/drawing/2014/main" id="{00000000-0008-0000-0200-00002B00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4" name="Freeform 29">
            <a:extLst>
              <a:ext uri="{FF2B5EF4-FFF2-40B4-BE49-F238E27FC236}">
                <a16:creationId xmlns:a16="http://schemas.microsoft.com/office/drawing/2014/main" id="{00000000-0008-0000-0200-00002C00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5" name="Freeform 30">
            <a:extLst>
              <a:ext uri="{FF2B5EF4-FFF2-40B4-BE49-F238E27FC236}">
                <a16:creationId xmlns:a16="http://schemas.microsoft.com/office/drawing/2014/main" id="{00000000-0008-0000-0200-00002D00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6" name="Freeform 31">
            <a:extLst>
              <a:ext uri="{FF2B5EF4-FFF2-40B4-BE49-F238E27FC236}">
                <a16:creationId xmlns:a16="http://schemas.microsoft.com/office/drawing/2014/main" id="{00000000-0008-0000-0200-00002E00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7" name="Freeform 32">
            <a:extLst>
              <a:ext uri="{FF2B5EF4-FFF2-40B4-BE49-F238E27FC236}">
                <a16:creationId xmlns:a16="http://schemas.microsoft.com/office/drawing/2014/main" id="{00000000-0008-0000-0200-00002F00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8" name="Freeform 33">
            <a:extLst>
              <a:ext uri="{FF2B5EF4-FFF2-40B4-BE49-F238E27FC236}">
                <a16:creationId xmlns:a16="http://schemas.microsoft.com/office/drawing/2014/main" id="{00000000-0008-0000-0200-00003000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9" name="Freeform 34">
            <a:extLst>
              <a:ext uri="{FF2B5EF4-FFF2-40B4-BE49-F238E27FC236}">
                <a16:creationId xmlns:a16="http://schemas.microsoft.com/office/drawing/2014/main" id="{00000000-0008-0000-0200-00003100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Freeform 35">
            <a:extLst>
              <a:ext uri="{FF2B5EF4-FFF2-40B4-BE49-F238E27FC236}">
                <a16:creationId xmlns:a16="http://schemas.microsoft.com/office/drawing/2014/main" id="{00000000-0008-0000-0200-00003200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1" name="Freeform 36">
            <a:extLst>
              <a:ext uri="{FF2B5EF4-FFF2-40B4-BE49-F238E27FC236}">
                <a16:creationId xmlns:a16="http://schemas.microsoft.com/office/drawing/2014/main" id="{00000000-0008-0000-0200-00003300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Freeform 37">
            <a:extLst>
              <a:ext uri="{FF2B5EF4-FFF2-40B4-BE49-F238E27FC236}">
                <a16:creationId xmlns:a16="http://schemas.microsoft.com/office/drawing/2014/main" id="{00000000-0008-0000-0200-00003400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Freeform 38">
            <a:extLst>
              <a:ext uri="{FF2B5EF4-FFF2-40B4-BE49-F238E27FC236}">
                <a16:creationId xmlns:a16="http://schemas.microsoft.com/office/drawing/2014/main" id="{00000000-0008-0000-0200-00003500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 name="Freeform 39">
            <a:extLst>
              <a:ext uri="{FF2B5EF4-FFF2-40B4-BE49-F238E27FC236}">
                <a16:creationId xmlns:a16="http://schemas.microsoft.com/office/drawing/2014/main" id="{00000000-0008-0000-0200-00003600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Freeform 40">
            <a:extLst>
              <a:ext uri="{FF2B5EF4-FFF2-40B4-BE49-F238E27FC236}">
                <a16:creationId xmlns:a16="http://schemas.microsoft.com/office/drawing/2014/main" id="{00000000-0008-0000-0200-000037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56" name="Freeform 41">
            <a:extLst>
              <a:ext uri="{FF2B5EF4-FFF2-40B4-BE49-F238E27FC236}">
                <a16:creationId xmlns:a16="http://schemas.microsoft.com/office/drawing/2014/main" id="{00000000-0008-0000-0200-00003800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57" name="Freeform 42">
            <a:extLst>
              <a:ext uri="{FF2B5EF4-FFF2-40B4-BE49-F238E27FC236}">
                <a16:creationId xmlns:a16="http://schemas.microsoft.com/office/drawing/2014/main" id="{00000000-0008-0000-0200-00003900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58" name="Freeform 43">
            <a:extLst>
              <a:ext uri="{FF2B5EF4-FFF2-40B4-BE49-F238E27FC236}">
                <a16:creationId xmlns:a16="http://schemas.microsoft.com/office/drawing/2014/main" id="{00000000-0008-0000-0200-00003A00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Freeform 44">
            <a:extLst>
              <a:ext uri="{FF2B5EF4-FFF2-40B4-BE49-F238E27FC236}">
                <a16:creationId xmlns:a16="http://schemas.microsoft.com/office/drawing/2014/main" id="{00000000-0008-0000-0200-00003B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Freeform 45">
            <a:extLst>
              <a:ext uri="{FF2B5EF4-FFF2-40B4-BE49-F238E27FC236}">
                <a16:creationId xmlns:a16="http://schemas.microsoft.com/office/drawing/2014/main" id="{00000000-0008-0000-0200-00003C00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Freeform 46">
            <a:extLst>
              <a:ext uri="{FF2B5EF4-FFF2-40B4-BE49-F238E27FC236}">
                <a16:creationId xmlns:a16="http://schemas.microsoft.com/office/drawing/2014/main" id="{00000000-0008-0000-0200-00003D00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381580</xdr:colOff>
      <xdr:row>19</xdr:row>
      <xdr:rowOff>480315</xdr:rowOff>
    </xdr:from>
    <xdr:to>
      <xdr:col>13</xdr:col>
      <xdr:colOff>315602</xdr:colOff>
      <xdr:row>22</xdr:row>
      <xdr:rowOff>2903</xdr:rowOff>
    </xdr:to>
    <xdr:grpSp>
      <xdr:nvGrpSpPr>
        <xdr:cNvPr id="62" name="Group 1">
          <a:extLst>
            <a:ext uri="{FF2B5EF4-FFF2-40B4-BE49-F238E27FC236}">
              <a16:creationId xmlns:a16="http://schemas.microsoft.com/office/drawing/2014/main" id="{00000000-0008-0000-0200-00003E000000}"/>
            </a:ext>
          </a:extLst>
        </xdr:cNvPr>
        <xdr:cNvGrpSpPr>
          <a:grpSpLocks/>
        </xdr:cNvGrpSpPr>
      </xdr:nvGrpSpPr>
      <xdr:grpSpPr bwMode="auto">
        <a:xfrm rot="5400000">
          <a:off x="7934535" y="4383337"/>
          <a:ext cx="353861" cy="618090"/>
          <a:chOff x="3" y="5"/>
          <a:chExt cx="224" cy="391"/>
        </a:xfrm>
      </xdr:grpSpPr>
      <xdr:sp macro="" textlink="">
        <xdr:nvSpPr>
          <xdr:cNvPr id="63" name="Freeform 2">
            <a:extLst>
              <a:ext uri="{FF2B5EF4-FFF2-40B4-BE49-F238E27FC236}">
                <a16:creationId xmlns:a16="http://schemas.microsoft.com/office/drawing/2014/main" id="{00000000-0008-0000-0200-00003F000000}"/>
              </a:ext>
            </a:extLst>
          </xdr:cNvPr>
          <xdr:cNvSpPr>
            <a:spLocks noChangeArrowheads="1"/>
          </xdr:cNvSpPr>
        </xdr:nvSpPr>
        <xdr:spPr bwMode="auto">
          <a:xfrm>
            <a:off x="3" y="175"/>
            <a:ext cx="224" cy="221"/>
          </a:xfrm>
          <a:custGeom>
            <a:avLst/>
            <a:gdLst>
              <a:gd name="T0" fmla="*/ 2467 w 21600"/>
              <a:gd name="T1" fmla="*/ 0 h 21600"/>
              <a:gd name="T2" fmla="*/ 18969 w 21600"/>
              <a:gd name="T3" fmla="*/ 0 h 21600"/>
              <a:gd name="T4" fmla="*/ 21490 w 21600"/>
              <a:gd name="T5" fmla="*/ 2105 h 21600"/>
              <a:gd name="T6" fmla="*/ 21490 w 21600"/>
              <a:gd name="T7" fmla="*/ 5871 h 21600"/>
              <a:gd name="T8" fmla="*/ 19243 w 21600"/>
              <a:gd name="T9" fmla="*/ 7698 h 21600"/>
              <a:gd name="T10" fmla="*/ 19243 w 21600"/>
              <a:gd name="T11" fmla="*/ 17058 h 21600"/>
              <a:gd name="T12" fmla="*/ 16995 w 21600"/>
              <a:gd name="T13" fmla="*/ 19440 h 21600"/>
              <a:gd name="T14" fmla="*/ 16008 w 21600"/>
              <a:gd name="T15" fmla="*/ 21600 h 21600"/>
              <a:gd name="T16" fmla="*/ 5702 w 21600"/>
              <a:gd name="T17" fmla="*/ 21600 h 21600"/>
              <a:gd name="T18" fmla="*/ 4660 w 21600"/>
              <a:gd name="T19" fmla="*/ 19495 h 21600"/>
              <a:gd name="T20" fmla="*/ 2577 w 21600"/>
              <a:gd name="T21" fmla="*/ 17668 h 21600"/>
              <a:gd name="T22" fmla="*/ 2357 w 21600"/>
              <a:gd name="T23" fmla="*/ 7865 h 21600"/>
              <a:gd name="T24" fmla="*/ 274 w 21600"/>
              <a:gd name="T25" fmla="*/ 5649 h 21600"/>
              <a:gd name="T26" fmla="*/ 274 w 21600"/>
              <a:gd name="T27" fmla="*/ 1828 h 21600"/>
              <a:gd name="T28" fmla="*/ 2467 w 21600"/>
              <a:gd name="T29"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1600" h="21600">
                <a:moveTo>
                  <a:pt x="2467" y="0"/>
                </a:moveTo>
                <a:cubicBezTo>
                  <a:pt x="2467" y="0"/>
                  <a:pt x="18969" y="0"/>
                  <a:pt x="18969" y="0"/>
                </a:cubicBezTo>
                <a:cubicBezTo>
                  <a:pt x="18969" y="0"/>
                  <a:pt x="21216" y="332"/>
                  <a:pt x="21490" y="2105"/>
                </a:cubicBezTo>
                <a:cubicBezTo>
                  <a:pt x="21600" y="3988"/>
                  <a:pt x="21490" y="5871"/>
                  <a:pt x="21490" y="5871"/>
                </a:cubicBezTo>
                <a:cubicBezTo>
                  <a:pt x="21490" y="5871"/>
                  <a:pt x="20449" y="7366"/>
                  <a:pt x="19243" y="7698"/>
                </a:cubicBezTo>
                <a:cubicBezTo>
                  <a:pt x="19297" y="9194"/>
                  <a:pt x="19243" y="17058"/>
                  <a:pt x="19243" y="17058"/>
                </a:cubicBezTo>
                <a:cubicBezTo>
                  <a:pt x="19243" y="17058"/>
                  <a:pt x="18969" y="19495"/>
                  <a:pt x="16995" y="19440"/>
                </a:cubicBezTo>
                <a:cubicBezTo>
                  <a:pt x="17105" y="21378"/>
                  <a:pt x="16008" y="21600"/>
                  <a:pt x="16008" y="21600"/>
                </a:cubicBezTo>
                <a:cubicBezTo>
                  <a:pt x="16008" y="21600"/>
                  <a:pt x="5702" y="21600"/>
                  <a:pt x="5702" y="21600"/>
                </a:cubicBezTo>
                <a:cubicBezTo>
                  <a:pt x="5702" y="21600"/>
                  <a:pt x="4441" y="21046"/>
                  <a:pt x="4660" y="19495"/>
                </a:cubicBezTo>
                <a:cubicBezTo>
                  <a:pt x="3673" y="19440"/>
                  <a:pt x="2083" y="18942"/>
                  <a:pt x="2577" y="17668"/>
                </a:cubicBezTo>
                <a:cubicBezTo>
                  <a:pt x="1919" y="14954"/>
                  <a:pt x="2357" y="7865"/>
                  <a:pt x="2357" y="7865"/>
                </a:cubicBezTo>
                <a:cubicBezTo>
                  <a:pt x="2357" y="7865"/>
                  <a:pt x="0" y="6978"/>
                  <a:pt x="274" y="5649"/>
                </a:cubicBezTo>
                <a:cubicBezTo>
                  <a:pt x="329" y="3434"/>
                  <a:pt x="274" y="1828"/>
                  <a:pt x="274" y="1828"/>
                </a:cubicBezTo>
                <a:cubicBezTo>
                  <a:pt x="274" y="1828"/>
                  <a:pt x="932" y="166"/>
                  <a:pt x="2467" y="0"/>
                </a:cubicBezTo>
              </a:path>
            </a:pathLst>
          </a:custGeom>
          <a:solidFill>
            <a:srgbClr val="808080"/>
          </a:solidFill>
          <a:ln>
            <a:noFill/>
          </a:ln>
          <a:extLst>
            <a:ext uri="{91240B29-F687-4F45-9708-019B960494DF}">
              <a14:hiddenLine xmlns:a14="http://schemas.microsoft.com/office/drawing/2010/main" w="14400" cap="rnd">
                <a:solidFill>
                  <a:srgbClr val="000000"/>
                </a:solidFill>
                <a:bevel/>
                <a:headEnd/>
                <a:tailEnd/>
              </a14:hiddenLine>
            </a:ext>
          </a:extLst>
        </xdr:spPr>
      </xdr:sp>
      <xdr:sp macro="" textlink="">
        <xdr:nvSpPr>
          <xdr:cNvPr id="64" name="Freeform 3">
            <a:extLst>
              <a:ext uri="{FF2B5EF4-FFF2-40B4-BE49-F238E27FC236}">
                <a16:creationId xmlns:a16="http://schemas.microsoft.com/office/drawing/2014/main" id="{00000000-0008-0000-0200-000040000000}"/>
              </a:ext>
            </a:extLst>
          </xdr:cNvPr>
          <xdr:cNvSpPr>
            <a:spLocks noChangeArrowheads="1"/>
          </xdr:cNvSpPr>
        </xdr:nvSpPr>
        <xdr:spPr bwMode="auto">
          <a:xfrm>
            <a:off x="9" y="5"/>
            <a:ext cx="214" cy="170"/>
          </a:xfrm>
          <a:custGeom>
            <a:avLst/>
            <a:gdLst>
              <a:gd name="T0" fmla="*/ 2057 w 21600"/>
              <a:gd name="T1" fmla="*/ 21600 h 21600"/>
              <a:gd name="T2" fmla="*/ 0 w 21600"/>
              <a:gd name="T3" fmla="*/ 13608 h 21600"/>
              <a:gd name="T4" fmla="*/ 10800 w 21600"/>
              <a:gd name="T5" fmla="*/ 0 h 21600"/>
              <a:gd name="T6" fmla="*/ 21600 w 21600"/>
              <a:gd name="T7" fmla="*/ 13608 h 21600"/>
              <a:gd name="T8" fmla="*/ 19600 w 21600"/>
              <a:gd name="T9" fmla="*/ 21456 h 21600"/>
            </a:gdLst>
            <a:ahLst/>
            <a:cxnLst>
              <a:cxn ang="0">
                <a:pos x="T0" y="T1"/>
              </a:cxn>
              <a:cxn ang="0">
                <a:pos x="T2" y="T3"/>
              </a:cxn>
              <a:cxn ang="0">
                <a:pos x="T4" y="T5"/>
              </a:cxn>
              <a:cxn ang="0">
                <a:pos x="T6" y="T7"/>
              </a:cxn>
              <a:cxn ang="0">
                <a:pos x="T8" y="T9"/>
              </a:cxn>
            </a:cxnLst>
            <a:rect l="0" t="0" r="r" b="b"/>
            <a:pathLst>
              <a:path w="21600" h="21600">
                <a:moveTo>
                  <a:pt x="2057" y="21600"/>
                </a:moveTo>
                <a:cubicBezTo>
                  <a:pt x="743" y="19296"/>
                  <a:pt x="0" y="16416"/>
                  <a:pt x="0" y="13608"/>
                </a:cubicBezTo>
                <a:cubicBezTo>
                  <a:pt x="0" y="6120"/>
                  <a:pt x="4857" y="0"/>
                  <a:pt x="10800" y="0"/>
                </a:cubicBezTo>
                <a:cubicBezTo>
                  <a:pt x="16743" y="0"/>
                  <a:pt x="21600" y="6120"/>
                  <a:pt x="21600" y="13608"/>
                </a:cubicBezTo>
                <a:cubicBezTo>
                  <a:pt x="21600" y="16416"/>
                  <a:pt x="20914" y="19224"/>
                  <a:pt x="19600" y="21456"/>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5" name="Freeform 4">
            <a:extLst>
              <a:ext uri="{FF2B5EF4-FFF2-40B4-BE49-F238E27FC236}">
                <a16:creationId xmlns:a16="http://schemas.microsoft.com/office/drawing/2014/main" id="{00000000-0008-0000-0200-000041000000}"/>
              </a:ext>
            </a:extLst>
          </xdr:cNvPr>
          <xdr:cNvSpPr>
            <a:spLocks noChangeArrowheads="1"/>
          </xdr:cNvSpPr>
        </xdr:nvSpPr>
        <xdr:spPr bwMode="auto">
          <a:xfrm>
            <a:off x="62" y="88"/>
            <a:ext cx="22" cy="85"/>
          </a:xfrm>
          <a:custGeom>
            <a:avLst/>
            <a:gdLst>
              <a:gd name="T0" fmla="*/ 0 w 21600"/>
              <a:gd name="T1" fmla="*/ 0 h 21600"/>
              <a:gd name="T2" fmla="*/ 21600 w 21600"/>
              <a:gd name="T3" fmla="*/ 21600 h 21600"/>
            </a:gdLst>
            <a:ahLst/>
            <a:cxnLst>
              <a:cxn ang="0">
                <a:pos x="T0" y="T1"/>
              </a:cxn>
              <a:cxn ang="0">
                <a:pos x="T2" y="T3"/>
              </a:cxn>
            </a:cxnLst>
            <a:rect l="0" t="0" r="r" b="b"/>
            <a:pathLst>
              <a:path w="21600" h="21600">
                <a:moveTo>
                  <a:pt x="0" y="0"/>
                </a:moveTo>
                <a:cubicBezTo>
                  <a:pt x="15508" y="6294"/>
                  <a:pt x="19385" y="6151"/>
                  <a:pt x="2160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6" name="Freeform 5">
            <a:extLst>
              <a:ext uri="{FF2B5EF4-FFF2-40B4-BE49-F238E27FC236}">
                <a16:creationId xmlns:a16="http://schemas.microsoft.com/office/drawing/2014/main" id="{00000000-0008-0000-0200-000042000000}"/>
              </a:ext>
            </a:extLst>
          </xdr:cNvPr>
          <xdr:cNvSpPr>
            <a:spLocks noChangeArrowheads="1"/>
          </xdr:cNvSpPr>
        </xdr:nvSpPr>
        <xdr:spPr bwMode="auto">
          <a:xfrm>
            <a:off x="146" y="88"/>
            <a:ext cx="22" cy="85"/>
          </a:xfrm>
          <a:custGeom>
            <a:avLst/>
            <a:gdLst>
              <a:gd name="T0" fmla="*/ 21600 w 21600"/>
              <a:gd name="T1" fmla="*/ 0 h 21600"/>
              <a:gd name="T2" fmla="*/ 0 w 21600"/>
              <a:gd name="T3" fmla="*/ 21600 h 21600"/>
            </a:gdLst>
            <a:ahLst/>
            <a:cxnLst>
              <a:cxn ang="0">
                <a:pos x="T0" y="T1"/>
              </a:cxn>
              <a:cxn ang="0">
                <a:pos x="T2" y="T3"/>
              </a:cxn>
            </a:cxnLst>
            <a:rect l="0" t="0" r="r" b="b"/>
            <a:pathLst>
              <a:path w="21600" h="21600">
                <a:moveTo>
                  <a:pt x="21600" y="0"/>
                </a:moveTo>
                <a:cubicBezTo>
                  <a:pt x="5684" y="6294"/>
                  <a:pt x="1705" y="6151"/>
                  <a:pt x="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7" name="Freeform 6">
            <a:extLst>
              <a:ext uri="{FF2B5EF4-FFF2-40B4-BE49-F238E27FC236}">
                <a16:creationId xmlns:a16="http://schemas.microsoft.com/office/drawing/2014/main" id="{00000000-0008-0000-0200-000043000000}"/>
              </a:ext>
            </a:extLst>
          </xdr:cNvPr>
          <xdr:cNvSpPr>
            <a:spLocks noChangeArrowheads="1"/>
          </xdr:cNvSpPr>
        </xdr:nvSpPr>
        <xdr:spPr bwMode="auto">
          <a:xfrm>
            <a:off x="49" y="81"/>
            <a:ext cx="132" cy="10"/>
          </a:xfrm>
          <a:custGeom>
            <a:avLst/>
            <a:gdLst>
              <a:gd name="T0" fmla="*/ 0 w 21600"/>
              <a:gd name="T1" fmla="*/ 21600 h 21600"/>
              <a:gd name="T2" fmla="*/ 4635 w 21600"/>
              <a:gd name="T3" fmla="*/ 1200 h 21600"/>
              <a:gd name="T4" fmla="*/ 6211 w 21600"/>
              <a:gd name="T5" fmla="*/ 15600 h 21600"/>
              <a:gd name="T6" fmla="*/ 7694 w 21600"/>
              <a:gd name="T7" fmla="*/ 0 h 21600"/>
              <a:gd name="T8" fmla="*/ 9085 w 21600"/>
              <a:gd name="T9" fmla="*/ 20400 h 21600"/>
              <a:gd name="T10" fmla="*/ 10476 w 21600"/>
              <a:gd name="T11" fmla="*/ 0 h 21600"/>
              <a:gd name="T12" fmla="*/ 12144 w 21600"/>
              <a:gd name="T13" fmla="*/ 20400 h 21600"/>
              <a:gd name="T14" fmla="*/ 13535 w 21600"/>
              <a:gd name="T15" fmla="*/ 0 h 21600"/>
              <a:gd name="T16" fmla="*/ 14925 w 21600"/>
              <a:gd name="T17" fmla="*/ 16800 h 21600"/>
              <a:gd name="T18" fmla="*/ 16779 w 21600"/>
              <a:gd name="T19" fmla="*/ 1200 h 21600"/>
              <a:gd name="T20" fmla="*/ 21600 w 21600"/>
              <a:gd name="T21" fmla="*/ 1560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0" y="21600"/>
                </a:moveTo>
                <a:lnTo>
                  <a:pt x="4635" y="1200"/>
                </a:lnTo>
                <a:lnTo>
                  <a:pt x="6211" y="15600"/>
                </a:lnTo>
                <a:lnTo>
                  <a:pt x="7694" y="0"/>
                </a:lnTo>
                <a:lnTo>
                  <a:pt x="9085" y="20400"/>
                </a:lnTo>
                <a:lnTo>
                  <a:pt x="10476" y="0"/>
                </a:lnTo>
                <a:lnTo>
                  <a:pt x="12144" y="20400"/>
                </a:lnTo>
                <a:lnTo>
                  <a:pt x="13535" y="0"/>
                </a:lnTo>
                <a:lnTo>
                  <a:pt x="14925" y="16800"/>
                </a:lnTo>
                <a:lnTo>
                  <a:pt x="16779" y="1200"/>
                </a:lnTo>
                <a:lnTo>
                  <a:pt x="21600" y="15600"/>
                </a:lnTo>
              </a:path>
            </a:pathLst>
          </a:custGeom>
          <a:noFill/>
          <a:ln w="144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 name="Freeform 7">
            <a:extLst>
              <a:ext uri="{FF2B5EF4-FFF2-40B4-BE49-F238E27FC236}">
                <a16:creationId xmlns:a16="http://schemas.microsoft.com/office/drawing/2014/main" id="{00000000-0008-0000-0200-000044000000}"/>
              </a:ext>
            </a:extLst>
          </xdr:cNvPr>
          <xdr:cNvSpPr>
            <a:spLocks noChangeArrowheads="1"/>
          </xdr:cNvSpPr>
        </xdr:nvSpPr>
        <xdr:spPr bwMode="auto">
          <a:xfrm>
            <a:off x="5" y="175"/>
            <a:ext cx="221" cy="77"/>
          </a:xfrm>
          <a:custGeom>
            <a:avLst/>
            <a:gdLst>
              <a:gd name="T0" fmla="*/ 2486 w 21600"/>
              <a:gd name="T1" fmla="*/ 0 h 21600"/>
              <a:gd name="T2" fmla="*/ 19114 w 21600"/>
              <a:gd name="T3" fmla="*/ 0 h 21600"/>
              <a:gd name="T4" fmla="*/ 21600 w 21600"/>
              <a:gd name="T5" fmla="*/ 7306 h 21600"/>
              <a:gd name="T6" fmla="*/ 21600 w 21600"/>
              <a:gd name="T7" fmla="*/ 14453 h 21600"/>
              <a:gd name="T8" fmla="*/ 19114 w 21600"/>
              <a:gd name="T9" fmla="*/ 21600 h 21600"/>
              <a:gd name="T10" fmla="*/ 2486 w 21600"/>
              <a:gd name="T11" fmla="*/ 21600 h 21600"/>
              <a:gd name="T12" fmla="*/ 0 w 21600"/>
              <a:gd name="T13" fmla="*/ 14453 h 21600"/>
              <a:gd name="T14" fmla="*/ 0 w 21600"/>
              <a:gd name="T15" fmla="*/ 7306 h 21600"/>
              <a:gd name="T16" fmla="*/ 2486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86" y="0"/>
                </a:moveTo>
                <a:cubicBezTo>
                  <a:pt x="2486" y="0"/>
                  <a:pt x="19114" y="0"/>
                  <a:pt x="19114" y="0"/>
                </a:cubicBezTo>
                <a:cubicBezTo>
                  <a:pt x="20495" y="0"/>
                  <a:pt x="21600" y="3335"/>
                  <a:pt x="21600" y="7306"/>
                </a:cubicBezTo>
                <a:cubicBezTo>
                  <a:pt x="21600" y="7306"/>
                  <a:pt x="21600" y="14453"/>
                  <a:pt x="21600" y="14453"/>
                </a:cubicBezTo>
                <a:cubicBezTo>
                  <a:pt x="21600" y="18424"/>
                  <a:pt x="20495" y="21600"/>
                  <a:pt x="19114" y="21600"/>
                </a:cubicBezTo>
                <a:cubicBezTo>
                  <a:pt x="19114" y="21600"/>
                  <a:pt x="2486" y="21600"/>
                  <a:pt x="2486" y="21600"/>
                </a:cubicBezTo>
                <a:cubicBezTo>
                  <a:pt x="1105" y="21600"/>
                  <a:pt x="0" y="18424"/>
                  <a:pt x="0" y="14453"/>
                </a:cubicBezTo>
                <a:cubicBezTo>
                  <a:pt x="0" y="14453"/>
                  <a:pt x="0" y="7306"/>
                  <a:pt x="0" y="7306"/>
                </a:cubicBezTo>
                <a:cubicBezTo>
                  <a:pt x="0" y="3335"/>
                  <a:pt x="1105" y="0"/>
                  <a:pt x="2486"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9" name="Freeform 8">
            <a:extLst>
              <a:ext uri="{FF2B5EF4-FFF2-40B4-BE49-F238E27FC236}">
                <a16:creationId xmlns:a16="http://schemas.microsoft.com/office/drawing/2014/main" id="{00000000-0008-0000-0200-000045000000}"/>
              </a:ext>
            </a:extLst>
          </xdr:cNvPr>
          <xdr:cNvSpPr>
            <a:spLocks noChangeArrowheads="1"/>
          </xdr:cNvSpPr>
        </xdr:nvSpPr>
        <xdr:spPr bwMode="auto">
          <a:xfrm>
            <a:off x="48" y="374"/>
            <a:ext cx="136" cy="22"/>
          </a:xfrm>
          <a:custGeom>
            <a:avLst/>
            <a:gdLst>
              <a:gd name="T0" fmla="*/ 630 w 21600"/>
              <a:gd name="T1" fmla="*/ 0 h 21600"/>
              <a:gd name="T2" fmla="*/ 2340 w 21600"/>
              <a:gd name="T3" fmla="*/ 21600 h 21600"/>
              <a:gd name="T4" fmla="*/ 19260 w 21600"/>
              <a:gd name="T5" fmla="*/ 21600 h 21600"/>
              <a:gd name="T6" fmla="*/ 20880 w 21600"/>
              <a:gd name="T7" fmla="*/ 0 h 21600"/>
            </a:gdLst>
            <a:ahLst/>
            <a:cxnLst>
              <a:cxn ang="0">
                <a:pos x="T0" y="T1"/>
              </a:cxn>
              <a:cxn ang="0">
                <a:pos x="T2" y="T3"/>
              </a:cxn>
              <a:cxn ang="0">
                <a:pos x="T4" y="T5"/>
              </a:cxn>
              <a:cxn ang="0">
                <a:pos x="T6" y="T7"/>
              </a:cxn>
            </a:cxnLst>
            <a:rect l="0" t="0" r="r" b="b"/>
            <a:pathLst>
              <a:path w="21600" h="21600">
                <a:moveTo>
                  <a:pt x="630" y="0"/>
                </a:moveTo>
                <a:cubicBezTo>
                  <a:pt x="630" y="0"/>
                  <a:pt x="0" y="15916"/>
                  <a:pt x="2340" y="21600"/>
                </a:cubicBezTo>
                <a:cubicBezTo>
                  <a:pt x="2340" y="21600"/>
                  <a:pt x="19260" y="21600"/>
                  <a:pt x="19260" y="21600"/>
                </a:cubicBezTo>
                <a:cubicBezTo>
                  <a:pt x="21600" y="15916"/>
                  <a:pt x="20880" y="0"/>
                  <a:pt x="20880" y="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70" name="Freeform 9">
            <a:extLst>
              <a:ext uri="{FF2B5EF4-FFF2-40B4-BE49-F238E27FC236}">
                <a16:creationId xmlns:a16="http://schemas.microsoft.com/office/drawing/2014/main" id="{00000000-0008-0000-0200-000046000000}"/>
              </a:ext>
            </a:extLst>
          </xdr:cNvPr>
          <xdr:cNvSpPr>
            <a:spLocks noChangeArrowheads="1"/>
          </xdr:cNvSpPr>
        </xdr:nvSpPr>
        <xdr:spPr bwMode="auto">
          <a:xfrm>
            <a:off x="28" y="252"/>
            <a:ext cx="173" cy="121"/>
          </a:xfrm>
          <a:custGeom>
            <a:avLst/>
            <a:gdLst>
              <a:gd name="T0" fmla="*/ 0 w 21600"/>
              <a:gd name="T1" fmla="*/ 0 h 21600"/>
              <a:gd name="T2" fmla="*/ 0 w 21600"/>
              <a:gd name="T3" fmla="*/ 18471 h 21600"/>
              <a:gd name="T4" fmla="*/ 3541 w 21600"/>
              <a:gd name="T5" fmla="*/ 21499 h 21600"/>
              <a:gd name="T6" fmla="*/ 11048 w 21600"/>
              <a:gd name="T7" fmla="*/ 21499 h 21600"/>
              <a:gd name="T8" fmla="*/ 18059 w 21600"/>
              <a:gd name="T9" fmla="*/ 21499 h 21600"/>
              <a:gd name="T10" fmla="*/ 21600 w 21600"/>
              <a:gd name="T11" fmla="*/ 18471 h 21600"/>
              <a:gd name="T12" fmla="*/ 21600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0"/>
                </a:moveTo>
                <a:cubicBezTo>
                  <a:pt x="0" y="0"/>
                  <a:pt x="0" y="18471"/>
                  <a:pt x="0" y="18471"/>
                </a:cubicBezTo>
                <a:cubicBezTo>
                  <a:pt x="354" y="21297"/>
                  <a:pt x="779" y="21297"/>
                  <a:pt x="3541" y="21499"/>
                </a:cubicBezTo>
                <a:cubicBezTo>
                  <a:pt x="3541" y="21499"/>
                  <a:pt x="11048" y="21499"/>
                  <a:pt x="11048" y="21499"/>
                </a:cubicBezTo>
                <a:cubicBezTo>
                  <a:pt x="11048" y="21499"/>
                  <a:pt x="18059" y="21499"/>
                  <a:pt x="18059" y="21499"/>
                </a:cubicBezTo>
                <a:cubicBezTo>
                  <a:pt x="20892" y="21600"/>
                  <a:pt x="21175" y="21095"/>
                  <a:pt x="21600" y="18471"/>
                </a:cubicBezTo>
                <a:cubicBezTo>
                  <a:pt x="21600" y="18471"/>
                  <a:pt x="21600" y="0"/>
                  <a:pt x="21600"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1" name="Line 10">
            <a:extLst>
              <a:ext uri="{FF2B5EF4-FFF2-40B4-BE49-F238E27FC236}">
                <a16:creationId xmlns:a16="http://schemas.microsoft.com/office/drawing/2014/main" id="{00000000-0008-0000-0200-000047000000}"/>
              </a:ext>
            </a:extLst>
          </xdr:cNvPr>
          <xdr:cNvSpPr>
            <a:spLocks noChangeShapeType="1"/>
          </xdr:cNvSpPr>
        </xdr:nvSpPr>
        <xdr:spPr bwMode="auto">
          <a:xfrm>
            <a:off x="22" y="197"/>
            <a:ext cx="186" cy="1"/>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27709</xdr:colOff>
      <xdr:row>6</xdr:row>
      <xdr:rowOff>14721</xdr:rowOff>
    </xdr:from>
    <xdr:to>
      <xdr:col>10</xdr:col>
      <xdr:colOff>380134</xdr:colOff>
      <xdr:row>12</xdr:row>
      <xdr:rowOff>43187</xdr:rowOff>
    </xdr:to>
    <xdr:grpSp>
      <xdr:nvGrpSpPr>
        <xdr:cNvPr id="87" name="Group 1">
          <a:extLst>
            <a:ext uri="{FF2B5EF4-FFF2-40B4-BE49-F238E27FC236}">
              <a16:creationId xmlns:a16="http://schemas.microsoft.com/office/drawing/2014/main" id="{00000000-0008-0000-0200-000057000000}"/>
            </a:ext>
          </a:extLst>
        </xdr:cNvPr>
        <xdr:cNvGrpSpPr>
          <a:grpSpLocks/>
        </xdr:cNvGrpSpPr>
      </xdr:nvGrpSpPr>
      <xdr:grpSpPr bwMode="auto">
        <a:xfrm>
          <a:off x="3898323" y="1486766"/>
          <a:ext cx="2811606" cy="1067557"/>
          <a:chOff x="0" y="0"/>
          <a:chExt cx="368" cy="136"/>
        </a:xfrm>
      </xdr:grpSpPr>
      <xdr:sp macro="" textlink="">
        <xdr:nvSpPr>
          <xdr:cNvPr id="88" name="Freeform 2">
            <a:extLst>
              <a:ext uri="{FF2B5EF4-FFF2-40B4-BE49-F238E27FC236}">
                <a16:creationId xmlns:a16="http://schemas.microsoft.com/office/drawing/2014/main" id="{00000000-0008-0000-0200-000058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9" name="Freeform 3">
            <a:extLst>
              <a:ext uri="{FF2B5EF4-FFF2-40B4-BE49-F238E27FC236}">
                <a16:creationId xmlns:a16="http://schemas.microsoft.com/office/drawing/2014/main" id="{00000000-0008-0000-0200-000059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90" name="Line 4">
            <a:extLst>
              <a:ext uri="{FF2B5EF4-FFF2-40B4-BE49-F238E27FC236}">
                <a16:creationId xmlns:a16="http://schemas.microsoft.com/office/drawing/2014/main" id="{00000000-0008-0000-0200-00005A000000}"/>
              </a:ext>
            </a:extLst>
          </xdr:cNvPr>
          <xdr:cNvSpPr>
            <a:spLocks noChangeShapeType="1"/>
          </xdr:cNvSpPr>
        </xdr:nvSpPr>
        <xdr:spPr bwMode="auto">
          <a:xfrm>
            <a:off x="92" y="136"/>
            <a:ext cx="9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1" name="Line 5">
            <a:extLst>
              <a:ext uri="{FF2B5EF4-FFF2-40B4-BE49-F238E27FC236}">
                <a16:creationId xmlns:a16="http://schemas.microsoft.com/office/drawing/2014/main" id="{00000000-0008-0000-0200-00005B000000}"/>
              </a:ext>
            </a:extLst>
          </xdr:cNvPr>
          <xdr:cNvSpPr>
            <a:spLocks noChangeShapeType="1"/>
          </xdr:cNvSpPr>
        </xdr:nvSpPr>
        <xdr:spPr bwMode="auto">
          <a:xfrm>
            <a:off x="92" y="0"/>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Freeform 6">
            <a:extLst>
              <a:ext uri="{FF2B5EF4-FFF2-40B4-BE49-F238E27FC236}">
                <a16:creationId xmlns:a16="http://schemas.microsoft.com/office/drawing/2014/main" id="{00000000-0008-0000-0200-00005C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93" name="Line 7">
            <a:extLst>
              <a:ext uri="{FF2B5EF4-FFF2-40B4-BE49-F238E27FC236}">
                <a16:creationId xmlns:a16="http://schemas.microsoft.com/office/drawing/2014/main" id="{00000000-0008-0000-0200-00005D000000}"/>
              </a:ext>
            </a:extLst>
          </xdr:cNvPr>
          <xdr:cNvSpPr>
            <a:spLocks noChangeShapeType="1"/>
          </xdr:cNvSpPr>
        </xdr:nvSpPr>
        <xdr:spPr bwMode="auto">
          <a:xfrm>
            <a:off x="272" y="68"/>
            <a:ext cx="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Line 8">
            <a:extLst>
              <a:ext uri="{FF2B5EF4-FFF2-40B4-BE49-F238E27FC236}">
                <a16:creationId xmlns:a16="http://schemas.microsoft.com/office/drawing/2014/main" id="{00000000-0008-0000-0200-00005E000000}"/>
              </a:ext>
            </a:extLst>
          </xdr:cNvPr>
          <xdr:cNvSpPr>
            <a:spLocks noChangeShapeType="1"/>
          </xdr:cNvSpPr>
        </xdr:nvSpPr>
        <xdr:spPr bwMode="auto">
          <a:xfrm>
            <a:off x="0" y="23"/>
            <a:ext cx="10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Line 9">
            <a:extLst>
              <a:ext uri="{FF2B5EF4-FFF2-40B4-BE49-F238E27FC236}">
                <a16:creationId xmlns:a16="http://schemas.microsoft.com/office/drawing/2014/main" id="{00000000-0008-0000-0200-00005F000000}"/>
              </a:ext>
            </a:extLst>
          </xdr:cNvPr>
          <xdr:cNvSpPr>
            <a:spLocks noChangeShapeType="1"/>
          </xdr:cNvSpPr>
        </xdr:nvSpPr>
        <xdr:spPr bwMode="auto">
          <a:xfrm>
            <a:off x="0" y="113"/>
            <a:ext cx="109"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19</xdr:row>
      <xdr:rowOff>447675</xdr:rowOff>
    </xdr:from>
    <xdr:to>
      <xdr:col>7</xdr:col>
      <xdr:colOff>85725</xdr:colOff>
      <xdr:row>19</xdr:row>
      <xdr:rowOff>447675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2733675" y="4400550"/>
          <a:ext cx="542925" cy="0"/>
        </a:xfrm>
        <a:prstGeom prst="line">
          <a:avLst/>
        </a:prstGeom>
        <a:ln w="25400">
          <a:solidFill>
            <a:schemeClr val="tx1"/>
          </a:solidFill>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19</xdr:row>
      <xdr:rowOff>447675</xdr:rowOff>
    </xdr:from>
    <xdr:to>
      <xdr:col>12</xdr:col>
      <xdr:colOff>419100</xdr:colOff>
      <xdr:row>19</xdr:row>
      <xdr:rowOff>447675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3581400" y="4400550"/>
          <a:ext cx="2905125" cy="0"/>
        </a:xfrm>
        <a:prstGeom prst="line">
          <a:avLst/>
        </a:prstGeom>
        <a:ln w="25400">
          <a:solidFill>
            <a:schemeClr val="tx1"/>
          </a:solidFill>
          <a:head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237425</xdr:colOff>
      <xdr:row>19</xdr:row>
      <xdr:rowOff>435769</xdr:rowOff>
    </xdr:from>
    <xdr:to>
      <xdr:col>6</xdr:col>
      <xdr:colOff>247650</xdr:colOff>
      <xdr:row>22</xdr:row>
      <xdr:rowOff>59531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2742500" y="4388644"/>
          <a:ext cx="10225" cy="45243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409575</xdr:colOff>
      <xdr:row>19</xdr:row>
      <xdr:rowOff>440121</xdr:rowOff>
    </xdr:from>
    <xdr:to>
      <xdr:col>12</xdr:col>
      <xdr:colOff>409575</xdr:colOff>
      <xdr:row>22</xdr:row>
      <xdr:rowOff>52551</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6477000" y="4392996"/>
          <a:ext cx="0" cy="4411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250031</xdr:colOff>
      <xdr:row>22</xdr:row>
      <xdr:rowOff>47625</xdr:rowOff>
    </xdr:from>
    <xdr:to>
      <xdr:col>12</xdr:col>
      <xdr:colOff>427464</xdr:colOff>
      <xdr:row>22</xdr:row>
      <xdr:rowOff>47625</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2755106" y="4829175"/>
          <a:ext cx="373978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581024</xdr:colOff>
      <xdr:row>21</xdr:row>
      <xdr:rowOff>0</xdr:rowOff>
    </xdr:from>
    <xdr:to>
      <xdr:col>9</xdr:col>
      <xdr:colOff>685799</xdr:colOff>
      <xdr:row>23</xdr:row>
      <xdr:rowOff>73192</xdr:rowOff>
    </xdr:to>
    <xdr:grpSp>
      <xdr:nvGrpSpPr>
        <xdr:cNvPr id="10" name="Group 21">
          <a:extLst>
            <a:ext uri="{FF2B5EF4-FFF2-40B4-BE49-F238E27FC236}">
              <a16:creationId xmlns:a16="http://schemas.microsoft.com/office/drawing/2014/main" id="{00000000-0008-0000-0300-00000A000000}"/>
            </a:ext>
          </a:extLst>
        </xdr:cNvPr>
        <xdr:cNvGrpSpPr>
          <a:grpSpLocks/>
        </xdr:cNvGrpSpPr>
      </xdr:nvGrpSpPr>
      <xdr:grpSpPr bwMode="auto">
        <a:xfrm>
          <a:off x="5542683" y="4693227"/>
          <a:ext cx="788843" cy="419556"/>
          <a:chOff x="3" y="2"/>
          <a:chExt cx="231" cy="120"/>
        </a:xfrm>
      </xdr:grpSpPr>
      <xdr:sp macro="" textlink="">
        <xdr:nvSpPr>
          <xdr:cNvPr id="11" name="Freeform 22">
            <a:extLst>
              <a:ext uri="{FF2B5EF4-FFF2-40B4-BE49-F238E27FC236}">
                <a16:creationId xmlns:a16="http://schemas.microsoft.com/office/drawing/2014/main" id="{00000000-0008-0000-0300-00000B00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12" name="Freeform 23">
            <a:extLst>
              <a:ext uri="{FF2B5EF4-FFF2-40B4-BE49-F238E27FC236}">
                <a16:creationId xmlns:a16="http://schemas.microsoft.com/office/drawing/2014/main" id="{00000000-0008-0000-0300-00000C00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3" name="Freeform 24">
            <a:extLst>
              <a:ext uri="{FF2B5EF4-FFF2-40B4-BE49-F238E27FC236}">
                <a16:creationId xmlns:a16="http://schemas.microsoft.com/office/drawing/2014/main" id="{00000000-0008-0000-0300-00000D00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4" name="Freeform 25">
            <a:extLst>
              <a:ext uri="{FF2B5EF4-FFF2-40B4-BE49-F238E27FC236}">
                <a16:creationId xmlns:a16="http://schemas.microsoft.com/office/drawing/2014/main" id="{00000000-0008-0000-0300-00000E00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5" name="Oval 26">
            <a:extLst>
              <a:ext uri="{FF2B5EF4-FFF2-40B4-BE49-F238E27FC236}">
                <a16:creationId xmlns:a16="http://schemas.microsoft.com/office/drawing/2014/main" id="{00000000-0008-0000-0300-00000F00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16" name="Oval 27">
            <a:extLst>
              <a:ext uri="{FF2B5EF4-FFF2-40B4-BE49-F238E27FC236}">
                <a16:creationId xmlns:a16="http://schemas.microsoft.com/office/drawing/2014/main" id="{00000000-0008-0000-0300-00001000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17" name="Freeform 28">
            <a:extLst>
              <a:ext uri="{FF2B5EF4-FFF2-40B4-BE49-F238E27FC236}">
                <a16:creationId xmlns:a16="http://schemas.microsoft.com/office/drawing/2014/main" id="{00000000-0008-0000-0300-00001100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8" name="Freeform 29">
            <a:extLst>
              <a:ext uri="{FF2B5EF4-FFF2-40B4-BE49-F238E27FC236}">
                <a16:creationId xmlns:a16="http://schemas.microsoft.com/office/drawing/2014/main" id="{00000000-0008-0000-0300-00001200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19" name="Freeform 30">
            <a:extLst>
              <a:ext uri="{FF2B5EF4-FFF2-40B4-BE49-F238E27FC236}">
                <a16:creationId xmlns:a16="http://schemas.microsoft.com/office/drawing/2014/main" id="{00000000-0008-0000-0300-00001300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0" name="Freeform 31">
            <a:extLst>
              <a:ext uri="{FF2B5EF4-FFF2-40B4-BE49-F238E27FC236}">
                <a16:creationId xmlns:a16="http://schemas.microsoft.com/office/drawing/2014/main" id="{00000000-0008-0000-0300-00001400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1" name="Freeform 32">
            <a:extLst>
              <a:ext uri="{FF2B5EF4-FFF2-40B4-BE49-F238E27FC236}">
                <a16:creationId xmlns:a16="http://schemas.microsoft.com/office/drawing/2014/main" id="{00000000-0008-0000-0300-00001500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2" name="Freeform 33">
            <a:extLst>
              <a:ext uri="{FF2B5EF4-FFF2-40B4-BE49-F238E27FC236}">
                <a16:creationId xmlns:a16="http://schemas.microsoft.com/office/drawing/2014/main" id="{00000000-0008-0000-0300-00001600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23" name="Freeform 34">
            <a:extLst>
              <a:ext uri="{FF2B5EF4-FFF2-40B4-BE49-F238E27FC236}">
                <a16:creationId xmlns:a16="http://schemas.microsoft.com/office/drawing/2014/main" id="{00000000-0008-0000-0300-00001700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 name="Freeform 35">
            <a:extLst>
              <a:ext uri="{FF2B5EF4-FFF2-40B4-BE49-F238E27FC236}">
                <a16:creationId xmlns:a16="http://schemas.microsoft.com/office/drawing/2014/main" id="{00000000-0008-0000-0300-00001800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Freeform 36">
            <a:extLst>
              <a:ext uri="{FF2B5EF4-FFF2-40B4-BE49-F238E27FC236}">
                <a16:creationId xmlns:a16="http://schemas.microsoft.com/office/drawing/2014/main" id="{00000000-0008-0000-0300-00001900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Freeform 37">
            <a:extLst>
              <a:ext uri="{FF2B5EF4-FFF2-40B4-BE49-F238E27FC236}">
                <a16:creationId xmlns:a16="http://schemas.microsoft.com/office/drawing/2014/main" id="{00000000-0008-0000-0300-00001A00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Freeform 38">
            <a:extLst>
              <a:ext uri="{FF2B5EF4-FFF2-40B4-BE49-F238E27FC236}">
                <a16:creationId xmlns:a16="http://schemas.microsoft.com/office/drawing/2014/main" id="{00000000-0008-0000-0300-00001B00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8" name="Freeform 39">
            <a:extLst>
              <a:ext uri="{FF2B5EF4-FFF2-40B4-BE49-F238E27FC236}">
                <a16:creationId xmlns:a16="http://schemas.microsoft.com/office/drawing/2014/main" id="{00000000-0008-0000-0300-00001C00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Freeform 40">
            <a:extLst>
              <a:ext uri="{FF2B5EF4-FFF2-40B4-BE49-F238E27FC236}">
                <a16:creationId xmlns:a16="http://schemas.microsoft.com/office/drawing/2014/main" id="{00000000-0008-0000-0300-00001D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0" name="Freeform 41">
            <a:extLst>
              <a:ext uri="{FF2B5EF4-FFF2-40B4-BE49-F238E27FC236}">
                <a16:creationId xmlns:a16="http://schemas.microsoft.com/office/drawing/2014/main" id="{00000000-0008-0000-0300-00001E00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1" name="Freeform 42">
            <a:extLst>
              <a:ext uri="{FF2B5EF4-FFF2-40B4-BE49-F238E27FC236}">
                <a16:creationId xmlns:a16="http://schemas.microsoft.com/office/drawing/2014/main" id="{00000000-0008-0000-0300-00001F00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32" name="Freeform 43">
            <a:extLst>
              <a:ext uri="{FF2B5EF4-FFF2-40B4-BE49-F238E27FC236}">
                <a16:creationId xmlns:a16="http://schemas.microsoft.com/office/drawing/2014/main" id="{00000000-0008-0000-0300-00002000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3" name="Freeform 44">
            <a:extLst>
              <a:ext uri="{FF2B5EF4-FFF2-40B4-BE49-F238E27FC236}">
                <a16:creationId xmlns:a16="http://schemas.microsoft.com/office/drawing/2014/main" id="{00000000-0008-0000-0300-000021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Freeform 45">
            <a:extLst>
              <a:ext uri="{FF2B5EF4-FFF2-40B4-BE49-F238E27FC236}">
                <a16:creationId xmlns:a16="http://schemas.microsoft.com/office/drawing/2014/main" id="{00000000-0008-0000-0300-00002200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Freeform 46">
            <a:extLst>
              <a:ext uri="{FF2B5EF4-FFF2-40B4-BE49-F238E27FC236}">
                <a16:creationId xmlns:a16="http://schemas.microsoft.com/office/drawing/2014/main" id="{00000000-0008-0000-0300-00002300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295274</xdr:colOff>
      <xdr:row>21</xdr:row>
      <xdr:rowOff>0</xdr:rowOff>
    </xdr:from>
    <xdr:to>
      <xdr:col>8</xdr:col>
      <xdr:colOff>676274</xdr:colOff>
      <xdr:row>23</xdr:row>
      <xdr:rowOff>73192</xdr:rowOff>
    </xdr:to>
    <xdr:grpSp>
      <xdr:nvGrpSpPr>
        <xdr:cNvPr id="36" name="Group 21">
          <a:extLst>
            <a:ext uri="{FF2B5EF4-FFF2-40B4-BE49-F238E27FC236}">
              <a16:creationId xmlns:a16="http://schemas.microsoft.com/office/drawing/2014/main" id="{00000000-0008-0000-0300-000024000000}"/>
            </a:ext>
          </a:extLst>
        </xdr:cNvPr>
        <xdr:cNvGrpSpPr>
          <a:grpSpLocks/>
        </xdr:cNvGrpSpPr>
      </xdr:nvGrpSpPr>
      <xdr:grpSpPr bwMode="auto">
        <a:xfrm>
          <a:off x="4849956" y="4693227"/>
          <a:ext cx="787977" cy="419556"/>
          <a:chOff x="3" y="2"/>
          <a:chExt cx="231" cy="120"/>
        </a:xfrm>
      </xdr:grpSpPr>
      <xdr:sp macro="" textlink="">
        <xdr:nvSpPr>
          <xdr:cNvPr id="37" name="Freeform 22">
            <a:extLst>
              <a:ext uri="{FF2B5EF4-FFF2-40B4-BE49-F238E27FC236}">
                <a16:creationId xmlns:a16="http://schemas.microsoft.com/office/drawing/2014/main" id="{00000000-0008-0000-0300-000025000000}"/>
              </a:ext>
            </a:extLst>
          </xdr:cNvPr>
          <xdr:cNvSpPr>
            <a:spLocks noChangeArrowheads="1"/>
          </xdr:cNvSpPr>
        </xdr:nvSpPr>
        <xdr:spPr bwMode="auto">
          <a:xfrm>
            <a:off x="33" y="3"/>
            <a:ext cx="200" cy="118"/>
          </a:xfrm>
          <a:custGeom>
            <a:avLst/>
            <a:gdLst>
              <a:gd name="T0" fmla="*/ 245 w 21600"/>
              <a:gd name="T1" fmla="*/ 0 h 21600"/>
              <a:gd name="T2" fmla="*/ 122 w 21600"/>
              <a:gd name="T3" fmla="*/ 21600 h 21600"/>
              <a:gd name="T4" fmla="*/ 19152 w 21600"/>
              <a:gd name="T5" fmla="*/ 21600 h 21600"/>
              <a:gd name="T6" fmla="*/ 20437 w 21600"/>
              <a:gd name="T7" fmla="*/ 20665 h 21600"/>
              <a:gd name="T8" fmla="*/ 21600 w 21600"/>
              <a:gd name="T9" fmla="*/ 11527 h 21600"/>
              <a:gd name="T10" fmla="*/ 21233 w 21600"/>
              <a:gd name="T11" fmla="*/ 4881 h 21600"/>
              <a:gd name="T12" fmla="*/ 20315 w 21600"/>
              <a:gd name="T13" fmla="*/ 935 h 21600"/>
              <a:gd name="T14" fmla="*/ 19214 w 21600"/>
              <a:gd name="T15" fmla="*/ 0 h 21600"/>
              <a:gd name="T16" fmla="*/ 245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5" y="0"/>
                </a:moveTo>
                <a:cubicBezTo>
                  <a:pt x="0" y="6127"/>
                  <a:pt x="245" y="16823"/>
                  <a:pt x="122" y="21600"/>
                </a:cubicBezTo>
                <a:cubicBezTo>
                  <a:pt x="6425" y="21600"/>
                  <a:pt x="13033" y="21600"/>
                  <a:pt x="19152" y="21600"/>
                </a:cubicBezTo>
                <a:cubicBezTo>
                  <a:pt x="19581" y="21600"/>
                  <a:pt x="20193" y="21288"/>
                  <a:pt x="20437" y="20665"/>
                </a:cubicBezTo>
                <a:cubicBezTo>
                  <a:pt x="21233" y="18485"/>
                  <a:pt x="21539" y="14642"/>
                  <a:pt x="21600" y="11527"/>
                </a:cubicBezTo>
                <a:cubicBezTo>
                  <a:pt x="20988" y="9450"/>
                  <a:pt x="20254" y="7373"/>
                  <a:pt x="21233" y="4881"/>
                </a:cubicBezTo>
                <a:cubicBezTo>
                  <a:pt x="20988" y="3323"/>
                  <a:pt x="20682" y="1973"/>
                  <a:pt x="20315" y="935"/>
                </a:cubicBezTo>
                <a:cubicBezTo>
                  <a:pt x="20131" y="415"/>
                  <a:pt x="19581" y="0"/>
                  <a:pt x="19214" y="0"/>
                </a:cubicBezTo>
                <a:cubicBezTo>
                  <a:pt x="12789" y="0"/>
                  <a:pt x="6547" y="0"/>
                  <a:pt x="245" y="0"/>
                </a:cubicBezTo>
              </a:path>
            </a:pathLst>
          </a:custGeom>
          <a:gradFill rotWithShape="0">
            <a:gsLst>
              <a:gs pos="0">
                <a:srgbClr val="1C70B3"/>
              </a:gs>
              <a:gs pos="21001">
                <a:srgbClr val="3198ED"/>
              </a:gs>
              <a:gs pos="55000">
                <a:srgbClr val="3198ED"/>
              </a:gs>
              <a:gs pos="75999">
                <a:srgbClr val="2884CF"/>
              </a:gs>
              <a:gs pos="100000">
                <a:srgbClr val="175C94"/>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38" name="Freeform 23">
            <a:extLst>
              <a:ext uri="{FF2B5EF4-FFF2-40B4-BE49-F238E27FC236}">
                <a16:creationId xmlns:a16="http://schemas.microsoft.com/office/drawing/2014/main" id="{00000000-0008-0000-0300-000026000000}"/>
              </a:ext>
            </a:extLst>
          </xdr:cNvPr>
          <xdr:cNvSpPr>
            <a:spLocks noChangeArrowheads="1"/>
          </xdr:cNvSpPr>
        </xdr:nvSpPr>
        <xdr:spPr bwMode="auto">
          <a:xfrm>
            <a:off x="5" y="2"/>
            <a:ext cx="50" cy="120"/>
          </a:xfrm>
          <a:custGeom>
            <a:avLst/>
            <a:gdLst>
              <a:gd name="T0" fmla="*/ 14076 w 21600"/>
              <a:gd name="T1" fmla="*/ 205 h 21600"/>
              <a:gd name="T2" fmla="*/ 4369 w 21600"/>
              <a:gd name="T3" fmla="*/ 1945 h 21600"/>
              <a:gd name="T4" fmla="*/ 728 w 21600"/>
              <a:gd name="T5" fmla="*/ 10544 h 21600"/>
              <a:gd name="T6" fmla="*/ 5097 w 21600"/>
              <a:gd name="T7" fmla="*/ 20269 h 21600"/>
              <a:gd name="T8" fmla="*/ 13348 w 21600"/>
              <a:gd name="T9" fmla="*/ 21498 h 21600"/>
              <a:gd name="T10" fmla="*/ 21357 w 21600"/>
              <a:gd name="T11" fmla="*/ 11773 h 21600"/>
              <a:gd name="T12" fmla="*/ 14076 w 21600"/>
              <a:gd name="T13" fmla="*/ 205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4076" y="205"/>
                </a:moveTo>
                <a:cubicBezTo>
                  <a:pt x="10679" y="205"/>
                  <a:pt x="6553" y="0"/>
                  <a:pt x="4369" y="1945"/>
                </a:cubicBezTo>
                <a:cubicBezTo>
                  <a:pt x="2184" y="3992"/>
                  <a:pt x="1213" y="7371"/>
                  <a:pt x="728" y="10544"/>
                </a:cubicBezTo>
                <a:cubicBezTo>
                  <a:pt x="0" y="14332"/>
                  <a:pt x="3640" y="19450"/>
                  <a:pt x="5097" y="20269"/>
                </a:cubicBezTo>
                <a:cubicBezTo>
                  <a:pt x="6796" y="21293"/>
                  <a:pt x="8980" y="21600"/>
                  <a:pt x="13348" y="21498"/>
                </a:cubicBezTo>
                <a:cubicBezTo>
                  <a:pt x="18688" y="20883"/>
                  <a:pt x="21115" y="15253"/>
                  <a:pt x="21357" y="11773"/>
                </a:cubicBezTo>
                <a:cubicBezTo>
                  <a:pt x="21600" y="7780"/>
                  <a:pt x="20387" y="2355"/>
                  <a:pt x="14076" y="205"/>
                </a:cubicBezTo>
              </a:path>
            </a:pathLst>
          </a:custGeom>
          <a:gradFill rotWithShape="0">
            <a:gsLst>
              <a:gs pos="0">
                <a:srgbClr val="F1F1F1"/>
              </a:gs>
              <a:gs pos="30000">
                <a:srgbClr val="CBCBCB"/>
              </a:gs>
              <a:gs pos="100000">
                <a:srgbClr val="919191"/>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39" name="Freeform 24">
            <a:extLst>
              <a:ext uri="{FF2B5EF4-FFF2-40B4-BE49-F238E27FC236}">
                <a16:creationId xmlns:a16="http://schemas.microsoft.com/office/drawing/2014/main" id="{00000000-0008-0000-0300-000027000000}"/>
              </a:ext>
            </a:extLst>
          </xdr:cNvPr>
          <xdr:cNvSpPr>
            <a:spLocks noChangeArrowheads="1"/>
          </xdr:cNvSpPr>
        </xdr:nvSpPr>
        <xdr:spPr bwMode="auto">
          <a:xfrm>
            <a:off x="51" y="29"/>
            <a:ext cx="182" cy="38"/>
          </a:xfrm>
          <a:custGeom>
            <a:avLst/>
            <a:gdLst>
              <a:gd name="T0" fmla="*/ 404 w 21600"/>
              <a:gd name="T1" fmla="*/ 21600 h 21600"/>
              <a:gd name="T2" fmla="*/ 0 w 21600"/>
              <a:gd name="T3" fmla="*/ 318 h 21600"/>
              <a:gd name="T4" fmla="*/ 21196 w 21600"/>
              <a:gd name="T5" fmla="*/ 0 h 21600"/>
              <a:gd name="T6" fmla="*/ 21600 w 21600"/>
              <a:gd name="T7" fmla="*/ 21600 h 21600"/>
              <a:gd name="T8" fmla="*/ 404 w 21600"/>
              <a:gd name="T9" fmla="*/ 21600 h 21600"/>
            </a:gdLst>
            <a:ahLst/>
            <a:cxnLst>
              <a:cxn ang="0">
                <a:pos x="T0" y="T1"/>
              </a:cxn>
              <a:cxn ang="0">
                <a:pos x="T2" y="T3"/>
              </a:cxn>
              <a:cxn ang="0">
                <a:pos x="T4" y="T5"/>
              </a:cxn>
              <a:cxn ang="0">
                <a:pos x="T6" y="T7"/>
              </a:cxn>
              <a:cxn ang="0">
                <a:pos x="T8" y="T9"/>
              </a:cxn>
            </a:cxnLst>
            <a:rect l="0" t="0" r="r" b="b"/>
            <a:pathLst>
              <a:path w="21600" h="21600">
                <a:moveTo>
                  <a:pt x="404" y="21600"/>
                </a:moveTo>
                <a:cubicBezTo>
                  <a:pt x="404" y="15882"/>
                  <a:pt x="404" y="7306"/>
                  <a:pt x="0" y="318"/>
                </a:cubicBezTo>
                <a:cubicBezTo>
                  <a:pt x="0" y="318"/>
                  <a:pt x="21196" y="0"/>
                  <a:pt x="21196" y="0"/>
                </a:cubicBezTo>
                <a:cubicBezTo>
                  <a:pt x="21465" y="6353"/>
                  <a:pt x="21600" y="14294"/>
                  <a:pt x="21600" y="21600"/>
                </a:cubicBezTo>
                <a:cubicBezTo>
                  <a:pt x="21600" y="21600"/>
                  <a:pt x="404" y="21600"/>
                  <a:pt x="404" y="21600"/>
                </a:cubicBezTo>
              </a:path>
            </a:pathLst>
          </a:custGeom>
          <a:solidFill>
            <a:srgbClr val="57B3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0" name="Freeform 25">
            <a:extLst>
              <a:ext uri="{FF2B5EF4-FFF2-40B4-BE49-F238E27FC236}">
                <a16:creationId xmlns:a16="http://schemas.microsoft.com/office/drawing/2014/main" id="{00000000-0008-0000-0300-000028000000}"/>
              </a:ext>
            </a:extLst>
          </xdr:cNvPr>
          <xdr:cNvSpPr>
            <a:spLocks noChangeArrowheads="1"/>
          </xdr:cNvSpPr>
        </xdr:nvSpPr>
        <xdr:spPr bwMode="auto">
          <a:xfrm>
            <a:off x="45" y="28"/>
            <a:ext cx="9" cy="40"/>
          </a:xfrm>
          <a:custGeom>
            <a:avLst/>
            <a:gdLst>
              <a:gd name="T0" fmla="*/ 21600 w 21600"/>
              <a:gd name="T1" fmla="*/ 21291 h 21600"/>
              <a:gd name="T2" fmla="*/ 13500 w 21600"/>
              <a:gd name="T3" fmla="*/ 309 h 21600"/>
              <a:gd name="T4" fmla="*/ 2700 w 21600"/>
              <a:gd name="T5" fmla="*/ 11109 h 21600"/>
              <a:gd name="T6" fmla="*/ 21600 w 21600"/>
              <a:gd name="T7" fmla="*/ 21291 h 21600"/>
            </a:gdLst>
            <a:ahLst/>
            <a:cxnLst>
              <a:cxn ang="0">
                <a:pos x="T0" y="T1"/>
              </a:cxn>
              <a:cxn ang="0">
                <a:pos x="T2" y="T3"/>
              </a:cxn>
              <a:cxn ang="0">
                <a:pos x="T4" y="T5"/>
              </a:cxn>
              <a:cxn ang="0">
                <a:pos x="T6" y="T7"/>
              </a:cxn>
            </a:cxnLst>
            <a:rect l="0" t="0" r="r" b="b"/>
            <a:pathLst>
              <a:path w="21600" h="21600">
                <a:moveTo>
                  <a:pt x="21600" y="21291"/>
                </a:moveTo>
                <a:cubicBezTo>
                  <a:pt x="21600" y="15737"/>
                  <a:pt x="20250" y="7097"/>
                  <a:pt x="13500" y="309"/>
                </a:cubicBezTo>
                <a:cubicBezTo>
                  <a:pt x="0" y="0"/>
                  <a:pt x="1350" y="7406"/>
                  <a:pt x="2700" y="11109"/>
                </a:cubicBezTo>
                <a:cubicBezTo>
                  <a:pt x="4050" y="14811"/>
                  <a:pt x="9450" y="21600"/>
                  <a:pt x="21600" y="21291"/>
                </a:cubicBezTo>
              </a:path>
            </a:pathLst>
          </a:custGeom>
          <a:solidFill>
            <a:srgbClr val="EDEDED"/>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1" name="Oval 26">
            <a:extLst>
              <a:ext uri="{FF2B5EF4-FFF2-40B4-BE49-F238E27FC236}">
                <a16:creationId xmlns:a16="http://schemas.microsoft.com/office/drawing/2014/main" id="{00000000-0008-0000-0300-000029000000}"/>
              </a:ext>
            </a:extLst>
          </xdr:cNvPr>
          <xdr:cNvSpPr>
            <a:spLocks noChangeArrowheads="1"/>
          </xdr:cNvSpPr>
        </xdr:nvSpPr>
        <xdr:spPr bwMode="auto">
          <a:xfrm>
            <a:off x="9" y="7"/>
            <a:ext cx="34" cy="111"/>
          </a:xfrm>
          <a:prstGeom prst="ellipse">
            <a:avLst/>
          </a:prstGeom>
          <a:gradFill rotWithShape="0">
            <a:gsLst>
              <a:gs pos="0">
                <a:srgbClr val="BC6262"/>
              </a:gs>
              <a:gs pos="30000">
                <a:srgbClr val="7B2B2B"/>
              </a:gs>
              <a:gs pos="100000">
                <a:srgbClr val="752626"/>
              </a:gs>
            </a:gsLst>
            <a:lin ang="5400000" scaled="1"/>
          </a:gradFill>
          <a:ln w="10800">
            <a:solidFill>
              <a:srgbClr val="000000"/>
            </a:solidFill>
            <a:round/>
            <a:headEnd/>
            <a:tailEnd/>
          </a:ln>
        </xdr:spPr>
      </xdr:sp>
      <xdr:sp macro="" textlink="">
        <xdr:nvSpPr>
          <xdr:cNvPr id="42" name="Oval 27">
            <a:extLst>
              <a:ext uri="{FF2B5EF4-FFF2-40B4-BE49-F238E27FC236}">
                <a16:creationId xmlns:a16="http://schemas.microsoft.com/office/drawing/2014/main" id="{00000000-0008-0000-0300-00002A000000}"/>
              </a:ext>
            </a:extLst>
          </xdr:cNvPr>
          <xdr:cNvSpPr>
            <a:spLocks noChangeArrowheads="1"/>
          </xdr:cNvSpPr>
        </xdr:nvSpPr>
        <xdr:spPr bwMode="auto">
          <a:xfrm>
            <a:off x="9" y="18"/>
            <a:ext cx="29" cy="89"/>
          </a:xfrm>
          <a:prstGeom prst="ellipse">
            <a:avLst/>
          </a:prstGeom>
          <a:gradFill rotWithShape="0">
            <a:gsLst>
              <a:gs pos="0">
                <a:srgbClr val="E9E9E9"/>
              </a:gs>
              <a:gs pos="38000">
                <a:srgbClr val="CBCBCB"/>
              </a:gs>
              <a:gs pos="100000">
                <a:srgbClr val="A0A0A0"/>
              </a:gs>
            </a:gsLst>
            <a:lin ang="5400000" scaled="1"/>
          </a:gradFill>
          <a:ln w="10800">
            <a:solidFill>
              <a:srgbClr val="000000"/>
            </a:solidFill>
            <a:round/>
            <a:headEnd/>
            <a:tailEnd/>
          </a:ln>
        </xdr:spPr>
      </xdr:sp>
      <xdr:sp macro="" textlink="">
        <xdr:nvSpPr>
          <xdr:cNvPr id="43" name="Freeform 28">
            <a:extLst>
              <a:ext uri="{FF2B5EF4-FFF2-40B4-BE49-F238E27FC236}">
                <a16:creationId xmlns:a16="http://schemas.microsoft.com/office/drawing/2014/main" id="{00000000-0008-0000-0300-00002B000000}"/>
              </a:ext>
            </a:extLst>
          </xdr:cNvPr>
          <xdr:cNvSpPr>
            <a:spLocks noChangeArrowheads="1"/>
          </xdr:cNvSpPr>
        </xdr:nvSpPr>
        <xdr:spPr bwMode="auto">
          <a:xfrm>
            <a:off x="162" y="3"/>
            <a:ext cx="27" cy="118"/>
          </a:xfrm>
          <a:custGeom>
            <a:avLst/>
            <a:gdLst>
              <a:gd name="T0" fmla="*/ 0 w 21600"/>
              <a:gd name="T1" fmla="*/ 21600 h 21600"/>
              <a:gd name="T2" fmla="*/ 13500 w 21600"/>
              <a:gd name="T3" fmla="*/ 11631 h 21600"/>
              <a:gd name="T4" fmla="*/ 900 w 21600"/>
              <a:gd name="T5" fmla="*/ 0 h 21600"/>
              <a:gd name="T6" fmla="*/ 8550 w 21600"/>
              <a:gd name="T7" fmla="*/ 0 h 21600"/>
              <a:gd name="T8" fmla="*/ 21150 w 21600"/>
              <a:gd name="T9" fmla="*/ 11631 h 21600"/>
              <a:gd name="T10" fmla="*/ 8100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450" y="20873"/>
                  <a:pt x="13050" y="15058"/>
                  <a:pt x="13500" y="11631"/>
                </a:cubicBezTo>
                <a:cubicBezTo>
                  <a:pt x="13950" y="7581"/>
                  <a:pt x="12150" y="2388"/>
                  <a:pt x="900" y="0"/>
                </a:cubicBezTo>
                <a:cubicBezTo>
                  <a:pt x="3600" y="0"/>
                  <a:pt x="8550" y="0"/>
                  <a:pt x="8550" y="0"/>
                </a:cubicBezTo>
                <a:cubicBezTo>
                  <a:pt x="19800" y="2388"/>
                  <a:pt x="21600" y="7581"/>
                  <a:pt x="21150" y="11631"/>
                </a:cubicBezTo>
                <a:cubicBezTo>
                  <a:pt x="20700" y="15162"/>
                  <a:pt x="17550" y="20873"/>
                  <a:pt x="8100" y="21600"/>
                </a:cubicBezTo>
                <a:cubicBezTo>
                  <a:pt x="5400" y="21600"/>
                  <a:pt x="3150"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4" name="Freeform 29">
            <a:extLst>
              <a:ext uri="{FF2B5EF4-FFF2-40B4-BE49-F238E27FC236}">
                <a16:creationId xmlns:a16="http://schemas.microsoft.com/office/drawing/2014/main" id="{00000000-0008-0000-0300-00002C000000}"/>
              </a:ext>
            </a:extLst>
          </xdr:cNvPr>
          <xdr:cNvSpPr>
            <a:spLocks noChangeArrowheads="1"/>
          </xdr:cNvSpPr>
        </xdr:nvSpPr>
        <xdr:spPr bwMode="auto">
          <a:xfrm>
            <a:off x="186" y="3"/>
            <a:ext cx="28" cy="118"/>
          </a:xfrm>
          <a:custGeom>
            <a:avLst/>
            <a:gdLst>
              <a:gd name="T0" fmla="*/ 0 w 21600"/>
              <a:gd name="T1" fmla="*/ 21600 h 21600"/>
              <a:gd name="T2" fmla="*/ 13665 w 21600"/>
              <a:gd name="T3" fmla="*/ 11735 h 21600"/>
              <a:gd name="T4" fmla="*/ 1322 w 21600"/>
              <a:gd name="T5" fmla="*/ 0 h 21600"/>
              <a:gd name="T6" fmla="*/ 8816 w 21600"/>
              <a:gd name="T7" fmla="*/ 0 h 21600"/>
              <a:gd name="T8" fmla="*/ 21159 w 21600"/>
              <a:gd name="T9" fmla="*/ 11735 h 21600"/>
              <a:gd name="T10" fmla="*/ 8376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8816" y="20873"/>
                  <a:pt x="13665" y="15162"/>
                  <a:pt x="13665" y="11735"/>
                </a:cubicBezTo>
                <a:cubicBezTo>
                  <a:pt x="14106" y="7581"/>
                  <a:pt x="11461" y="2596"/>
                  <a:pt x="1322" y="0"/>
                </a:cubicBezTo>
                <a:cubicBezTo>
                  <a:pt x="3527" y="0"/>
                  <a:pt x="8816" y="0"/>
                  <a:pt x="8816" y="0"/>
                </a:cubicBezTo>
                <a:cubicBezTo>
                  <a:pt x="19837" y="2388"/>
                  <a:pt x="21600" y="7685"/>
                  <a:pt x="21159" y="11735"/>
                </a:cubicBezTo>
                <a:cubicBezTo>
                  <a:pt x="21159" y="15162"/>
                  <a:pt x="16310" y="20562"/>
                  <a:pt x="8376" y="21600"/>
                </a:cubicBezTo>
                <a:cubicBezTo>
                  <a:pt x="5731" y="21600"/>
                  <a:pt x="2645"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5" name="Freeform 30">
            <a:extLst>
              <a:ext uri="{FF2B5EF4-FFF2-40B4-BE49-F238E27FC236}">
                <a16:creationId xmlns:a16="http://schemas.microsoft.com/office/drawing/2014/main" id="{00000000-0008-0000-0300-00002D000000}"/>
              </a:ext>
            </a:extLst>
          </xdr:cNvPr>
          <xdr:cNvSpPr>
            <a:spLocks noChangeArrowheads="1"/>
          </xdr:cNvSpPr>
        </xdr:nvSpPr>
        <xdr:spPr bwMode="auto">
          <a:xfrm>
            <a:off x="138" y="3"/>
            <a:ext cx="27" cy="118"/>
          </a:xfrm>
          <a:custGeom>
            <a:avLst/>
            <a:gdLst>
              <a:gd name="T0" fmla="*/ 0 w 21600"/>
              <a:gd name="T1" fmla="*/ 21600 h 21600"/>
              <a:gd name="T2" fmla="*/ 13787 w 21600"/>
              <a:gd name="T3" fmla="*/ 11631 h 21600"/>
              <a:gd name="T4" fmla="*/ 919 w 21600"/>
              <a:gd name="T5" fmla="*/ 0 h 21600"/>
              <a:gd name="T6" fmla="*/ 8732 w 21600"/>
              <a:gd name="T7" fmla="*/ 0 h 21600"/>
              <a:gd name="T8" fmla="*/ 21600 w 21600"/>
              <a:gd name="T9" fmla="*/ 11631 h 21600"/>
              <a:gd name="T10" fmla="*/ 8272 w 21600"/>
              <a:gd name="T11" fmla="*/ 21600 h 21600"/>
              <a:gd name="T12" fmla="*/ 0 w 21600"/>
              <a:gd name="T13" fmla="*/ 2160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21600"/>
                </a:moveTo>
                <a:cubicBezTo>
                  <a:pt x="9191" y="20873"/>
                  <a:pt x="13328" y="15058"/>
                  <a:pt x="13787" y="11631"/>
                </a:cubicBezTo>
                <a:cubicBezTo>
                  <a:pt x="13787" y="7581"/>
                  <a:pt x="12409" y="2388"/>
                  <a:pt x="919" y="0"/>
                </a:cubicBezTo>
                <a:cubicBezTo>
                  <a:pt x="3677" y="0"/>
                  <a:pt x="8732" y="0"/>
                  <a:pt x="8732" y="0"/>
                </a:cubicBezTo>
                <a:cubicBezTo>
                  <a:pt x="20221" y="2388"/>
                  <a:pt x="21600" y="7788"/>
                  <a:pt x="21600" y="11631"/>
                </a:cubicBezTo>
                <a:cubicBezTo>
                  <a:pt x="21140" y="15265"/>
                  <a:pt x="17464" y="20769"/>
                  <a:pt x="8272" y="21600"/>
                </a:cubicBezTo>
                <a:cubicBezTo>
                  <a:pt x="5515" y="21600"/>
                  <a:pt x="2757" y="21600"/>
                  <a:pt x="0" y="21600"/>
                </a:cubicBezTo>
              </a:path>
            </a:pathLst>
          </a:custGeom>
          <a:gradFill rotWithShape="0">
            <a:gsLst>
              <a:gs pos="0">
                <a:srgbClr val="92863C"/>
              </a:gs>
              <a:gs pos="21001">
                <a:srgbClr val="E3D686"/>
              </a:gs>
              <a:gs pos="55000">
                <a:srgbClr val="E3D686"/>
              </a:gs>
              <a:gs pos="77000">
                <a:srgbClr val="ADA154"/>
              </a:gs>
              <a:gs pos="100000">
                <a:srgbClr val="796D1F"/>
              </a:gs>
            </a:gsLst>
            <a:lin ang="5400000" scaled="1"/>
          </a:gra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6" name="Freeform 31">
            <a:extLst>
              <a:ext uri="{FF2B5EF4-FFF2-40B4-BE49-F238E27FC236}">
                <a16:creationId xmlns:a16="http://schemas.microsoft.com/office/drawing/2014/main" id="{00000000-0008-0000-0300-00002E000000}"/>
              </a:ext>
            </a:extLst>
          </xdr:cNvPr>
          <xdr:cNvSpPr>
            <a:spLocks noChangeArrowheads="1"/>
          </xdr:cNvSpPr>
        </xdr:nvSpPr>
        <xdr:spPr bwMode="auto">
          <a:xfrm>
            <a:off x="152"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7306"/>
                  <a:pt x="21600" y="14929"/>
                  <a:pt x="21600" y="21600"/>
                </a:cubicBezTo>
                <a:cubicBezTo>
                  <a:pt x="21600" y="21600"/>
                  <a:pt x="10330" y="21600"/>
                  <a:pt x="5635" y="21600"/>
                </a:cubicBezTo>
                <a:cubicBezTo>
                  <a:pt x="5635" y="15247"/>
                  <a:pt x="4696" y="6671"/>
                  <a:pt x="0" y="0"/>
                </a:cubicBezTo>
                <a:cubicBezTo>
                  <a:pt x="5635" y="0"/>
                  <a:pt x="15965"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7" name="Freeform 32">
            <a:extLst>
              <a:ext uri="{FF2B5EF4-FFF2-40B4-BE49-F238E27FC236}">
                <a16:creationId xmlns:a16="http://schemas.microsoft.com/office/drawing/2014/main" id="{00000000-0008-0000-0300-00002F000000}"/>
              </a:ext>
            </a:extLst>
          </xdr:cNvPr>
          <xdr:cNvSpPr>
            <a:spLocks noChangeArrowheads="1"/>
          </xdr:cNvSpPr>
        </xdr:nvSpPr>
        <xdr:spPr bwMode="auto">
          <a:xfrm>
            <a:off x="176" y="29"/>
            <a:ext cx="13" cy="38"/>
          </a:xfrm>
          <a:custGeom>
            <a:avLst/>
            <a:gdLst>
              <a:gd name="T0" fmla="*/ 15965 w 21600"/>
              <a:gd name="T1" fmla="*/ 0 h 21600"/>
              <a:gd name="T2" fmla="*/ 21600 w 21600"/>
              <a:gd name="T3" fmla="*/ 21600 h 21600"/>
              <a:gd name="T4" fmla="*/ 5635 w 21600"/>
              <a:gd name="T5" fmla="*/ 21600 h 21600"/>
              <a:gd name="T6" fmla="*/ 0 w 21600"/>
              <a:gd name="T7" fmla="*/ 0 h 21600"/>
              <a:gd name="T8" fmla="*/ 15965 w 21600"/>
              <a:gd name="T9" fmla="*/ 0 h 21600"/>
            </a:gdLst>
            <a:ahLst/>
            <a:cxnLst>
              <a:cxn ang="0">
                <a:pos x="T0" y="T1"/>
              </a:cxn>
              <a:cxn ang="0">
                <a:pos x="T2" y="T3"/>
              </a:cxn>
              <a:cxn ang="0">
                <a:pos x="T4" y="T5"/>
              </a:cxn>
              <a:cxn ang="0">
                <a:pos x="T6" y="T7"/>
              </a:cxn>
              <a:cxn ang="0">
                <a:pos x="T8" y="T9"/>
              </a:cxn>
            </a:cxnLst>
            <a:rect l="0" t="0" r="r" b="b"/>
            <a:pathLst>
              <a:path w="21600" h="21600">
                <a:moveTo>
                  <a:pt x="15965" y="0"/>
                </a:moveTo>
                <a:cubicBezTo>
                  <a:pt x="20661" y="6988"/>
                  <a:pt x="21600" y="14929"/>
                  <a:pt x="21600" y="21600"/>
                </a:cubicBezTo>
                <a:cubicBezTo>
                  <a:pt x="15965" y="21600"/>
                  <a:pt x="11270" y="21600"/>
                  <a:pt x="5635" y="21600"/>
                </a:cubicBezTo>
                <a:cubicBezTo>
                  <a:pt x="5635" y="15247"/>
                  <a:pt x="4696" y="6671"/>
                  <a:pt x="0" y="0"/>
                </a:cubicBezTo>
                <a:cubicBezTo>
                  <a:pt x="5635" y="0"/>
                  <a:pt x="11270" y="0"/>
                  <a:pt x="15965"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8" name="Freeform 33">
            <a:extLst>
              <a:ext uri="{FF2B5EF4-FFF2-40B4-BE49-F238E27FC236}">
                <a16:creationId xmlns:a16="http://schemas.microsoft.com/office/drawing/2014/main" id="{00000000-0008-0000-0300-000030000000}"/>
              </a:ext>
            </a:extLst>
          </xdr:cNvPr>
          <xdr:cNvSpPr>
            <a:spLocks noChangeArrowheads="1"/>
          </xdr:cNvSpPr>
        </xdr:nvSpPr>
        <xdr:spPr bwMode="auto">
          <a:xfrm>
            <a:off x="200" y="29"/>
            <a:ext cx="14" cy="38"/>
          </a:xfrm>
          <a:custGeom>
            <a:avLst/>
            <a:gdLst>
              <a:gd name="T0" fmla="*/ 15300 w 21600"/>
              <a:gd name="T1" fmla="*/ 0 h 21600"/>
              <a:gd name="T2" fmla="*/ 20700 w 21600"/>
              <a:gd name="T3" fmla="*/ 21600 h 21600"/>
              <a:gd name="T4" fmla="*/ 5400 w 21600"/>
              <a:gd name="T5" fmla="*/ 21600 h 21600"/>
              <a:gd name="T6" fmla="*/ 0 w 21600"/>
              <a:gd name="T7" fmla="*/ 0 h 21600"/>
              <a:gd name="T8" fmla="*/ 15300 w 21600"/>
              <a:gd name="T9" fmla="*/ 0 h 21600"/>
            </a:gdLst>
            <a:ahLst/>
            <a:cxnLst>
              <a:cxn ang="0">
                <a:pos x="T0" y="T1"/>
              </a:cxn>
              <a:cxn ang="0">
                <a:pos x="T2" y="T3"/>
              </a:cxn>
              <a:cxn ang="0">
                <a:pos x="T4" y="T5"/>
              </a:cxn>
              <a:cxn ang="0">
                <a:pos x="T6" y="T7"/>
              </a:cxn>
              <a:cxn ang="0">
                <a:pos x="T8" y="T9"/>
              </a:cxn>
            </a:cxnLst>
            <a:rect l="0" t="0" r="r" b="b"/>
            <a:pathLst>
              <a:path w="21600" h="21600">
                <a:moveTo>
                  <a:pt x="15300" y="0"/>
                </a:moveTo>
                <a:cubicBezTo>
                  <a:pt x="20700" y="6671"/>
                  <a:pt x="21600" y="14929"/>
                  <a:pt x="20700" y="21600"/>
                </a:cubicBezTo>
                <a:cubicBezTo>
                  <a:pt x="16200" y="21600"/>
                  <a:pt x="10800" y="21600"/>
                  <a:pt x="5400" y="21600"/>
                </a:cubicBezTo>
                <a:cubicBezTo>
                  <a:pt x="5400" y="14929"/>
                  <a:pt x="4500" y="6671"/>
                  <a:pt x="0" y="0"/>
                </a:cubicBezTo>
                <a:cubicBezTo>
                  <a:pt x="5400" y="0"/>
                  <a:pt x="10800" y="0"/>
                  <a:pt x="15300" y="0"/>
                </a:cubicBezTo>
              </a:path>
            </a:pathLst>
          </a:custGeom>
          <a:solidFill>
            <a:srgbClr val="FFF7C9"/>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49" name="Freeform 34">
            <a:extLst>
              <a:ext uri="{FF2B5EF4-FFF2-40B4-BE49-F238E27FC236}">
                <a16:creationId xmlns:a16="http://schemas.microsoft.com/office/drawing/2014/main" id="{00000000-0008-0000-0300-000031000000}"/>
              </a:ext>
            </a:extLst>
          </xdr:cNvPr>
          <xdr:cNvSpPr>
            <a:spLocks noChangeArrowheads="1"/>
          </xdr:cNvSpPr>
        </xdr:nvSpPr>
        <xdr:spPr bwMode="auto">
          <a:xfrm>
            <a:off x="138" y="3"/>
            <a:ext cx="17" cy="118"/>
          </a:xfrm>
          <a:custGeom>
            <a:avLst/>
            <a:gdLst>
              <a:gd name="T0" fmla="*/ 0 w 21600"/>
              <a:gd name="T1" fmla="*/ 21600 h 21600"/>
              <a:gd name="T2" fmla="*/ 21600 w 21600"/>
              <a:gd name="T3" fmla="*/ 11631 h 21600"/>
              <a:gd name="T4" fmla="*/ 1440 w 21600"/>
              <a:gd name="T5" fmla="*/ 0 h 21600"/>
            </a:gdLst>
            <a:ahLst/>
            <a:cxnLst>
              <a:cxn ang="0">
                <a:pos x="T0" y="T1"/>
              </a:cxn>
              <a:cxn ang="0">
                <a:pos x="T2" y="T3"/>
              </a:cxn>
              <a:cxn ang="0">
                <a:pos x="T4" y="T5"/>
              </a:cxn>
            </a:cxnLst>
            <a:rect l="0" t="0" r="r" b="b"/>
            <a:pathLst>
              <a:path w="21600" h="21600">
                <a:moveTo>
                  <a:pt x="0" y="21600"/>
                </a:moveTo>
                <a:cubicBezTo>
                  <a:pt x="14400" y="20873"/>
                  <a:pt x="20880" y="15058"/>
                  <a:pt x="21600" y="11631"/>
                </a:cubicBezTo>
                <a:cubicBezTo>
                  <a:pt x="21600" y="7581"/>
                  <a:pt x="19440" y="2388"/>
                  <a:pt x="1440"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Freeform 35">
            <a:extLst>
              <a:ext uri="{FF2B5EF4-FFF2-40B4-BE49-F238E27FC236}">
                <a16:creationId xmlns:a16="http://schemas.microsoft.com/office/drawing/2014/main" id="{00000000-0008-0000-0300-000032000000}"/>
              </a:ext>
            </a:extLst>
          </xdr:cNvPr>
          <xdr:cNvSpPr>
            <a:spLocks noChangeArrowheads="1"/>
          </xdr:cNvSpPr>
        </xdr:nvSpPr>
        <xdr:spPr bwMode="auto">
          <a:xfrm>
            <a:off x="196" y="3"/>
            <a:ext cx="18" cy="118"/>
          </a:xfrm>
          <a:custGeom>
            <a:avLst/>
            <a:gdLst>
              <a:gd name="T0" fmla="*/ 1394 w 21600"/>
              <a:gd name="T1" fmla="*/ 0 h 21600"/>
              <a:gd name="T2" fmla="*/ 20903 w 21600"/>
              <a:gd name="T3" fmla="*/ 11735 h 21600"/>
              <a:gd name="T4" fmla="*/ 0 w 21600"/>
              <a:gd name="T5" fmla="*/ 21600 h 21600"/>
            </a:gdLst>
            <a:ahLst/>
            <a:cxnLst>
              <a:cxn ang="0">
                <a:pos x="T0" y="T1"/>
              </a:cxn>
              <a:cxn ang="0">
                <a:pos x="T2" y="T3"/>
              </a:cxn>
              <a:cxn ang="0">
                <a:pos x="T4" y="T5"/>
              </a:cxn>
            </a:cxnLst>
            <a:rect l="0" t="0" r="r" b="b"/>
            <a:pathLst>
              <a:path w="21600" h="21600">
                <a:moveTo>
                  <a:pt x="1394" y="0"/>
                </a:moveTo>
                <a:cubicBezTo>
                  <a:pt x="18813" y="2388"/>
                  <a:pt x="21600" y="7685"/>
                  <a:pt x="20903" y="11735"/>
                </a:cubicBezTo>
                <a:cubicBezTo>
                  <a:pt x="20903" y="15162"/>
                  <a:pt x="13239" y="20562"/>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1" name="Freeform 36">
            <a:extLst>
              <a:ext uri="{FF2B5EF4-FFF2-40B4-BE49-F238E27FC236}">
                <a16:creationId xmlns:a16="http://schemas.microsoft.com/office/drawing/2014/main" id="{00000000-0008-0000-0300-000033000000}"/>
              </a:ext>
            </a:extLst>
          </xdr:cNvPr>
          <xdr:cNvSpPr>
            <a:spLocks noChangeArrowheads="1"/>
          </xdr:cNvSpPr>
        </xdr:nvSpPr>
        <xdr:spPr bwMode="auto">
          <a:xfrm>
            <a:off x="149" y="3"/>
            <a:ext cx="16" cy="118"/>
          </a:xfrm>
          <a:custGeom>
            <a:avLst/>
            <a:gdLst>
              <a:gd name="T0" fmla="*/ 745 w 21600"/>
              <a:gd name="T1" fmla="*/ 0 h 21600"/>
              <a:gd name="T2" fmla="*/ 21600 w 21600"/>
              <a:gd name="T3" fmla="*/ 11631 h 21600"/>
              <a:gd name="T4" fmla="*/ 0 w 21600"/>
              <a:gd name="T5" fmla="*/ 21600 h 21600"/>
            </a:gdLst>
            <a:ahLst/>
            <a:cxnLst>
              <a:cxn ang="0">
                <a:pos x="T0" y="T1"/>
              </a:cxn>
              <a:cxn ang="0">
                <a:pos x="T2" y="T3"/>
              </a:cxn>
              <a:cxn ang="0">
                <a:pos x="T4" y="T5"/>
              </a:cxn>
            </a:cxnLst>
            <a:rect l="0" t="0" r="r" b="b"/>
            <a:pathLst>
              <a:path w="21600" h="21600">
                <a:moveTo>
                  <a:pt x="745" y="0"/>
                </a:moveTo>
                <a:cubicBezTo>
                  <a:pt x="19366" y="2388"/>
                  <a:pt x="21600" y="7581"/>
                  <a:pt x="21600" y="11631"/>
                </a:cubicBezTo>
                <a:cubicBezTo>
                  <a:pt x="21600" y="15058"/>
                  <a:pt x="14897"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Freeform 37">
            <a:extLst>
              <a:ext uri="{FF2B5EF4-FFF2-40B4-BE49-F238E27FC236}">
                <a16:creationId xmlns:a16="http://schemas.microsoft.com/office/drawing/2014/main" id="{00000000-0008-0000-0300-000034000000}"/>
              </a:ext>
            </a:extLst>
          </xdr:cNvPr>
          <xdr:cNvSpPr>
            <a:spLocks noChangeArrowheads="1"/>
          </xdr:cNvSpPr>
        </xdr:nvSpPr>
        <xdr:spPr bwMode="auto">
          <a:xfrm>
            <a:off x="172" y="3"/>
            <a:ext cx="17" cy="118"/>
          </a:xfrm>
          <a:custGeom>
            <a:avLst/>
            <a:gdLst>
              <a:gd name="T0" fmla="*/ 720 w 21600"/>
              <a:gd name="T1" fmla="*/ 0 h 21600"/>
              <a:gd name="T2" fmla="*/ 20880 w 21600"/>
              <a:gd name="T3" fmla="*/ 11631 h 21600"/>
              <a:gd name="T4" fmla="*/ 0 w 21600"/>
              <a:gd name="T5" fmla="*/ 21600 h 21600"/>
            </a:gdLst>
            <a:ahLst/>
            <a:cxnLst>
              <a:cxn ang="0">
                <a:pos x="T0" y="T1"/>
              </a:cxn>
              <a:cxn ang="0">
                <a:pos x="T2" y="T3"/>
              </a:cxn>
              <a:cxn ang="0">
                <a:pos x="T4" y="T5"/>
              </a:cxn>
            </a:cxnLst>
            <a:rect l="0" t="0" r="r" b="b"/>
            <a:pathLst>
              <a:path w="21600" h="21600">
                <a:moveTo>
                  <a:pt x="720" y="0"/>
                </a:moveTo>
                <a:cubicBezTo>
                  <a:pt x="18720" y="2388"/>
                  <a:pt x="21600" y="7581"/>
                  <a:pt x="20880" y="11631"/>
                </a:cubicBezTo>
                <a:cubicBezTo>
                  <a:pt x="20160" y="15162"/>
                  <a:pt x="15120" y="20873"/>
                  <a:pt x="0" y="2160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3" name="Freeform 38">
            <a:extLst>
              <a:ext uri="{FF2B5EF4-FFF2-40B4-BE49-F238E27FC236}">
                <a16:creationId xmlns:a16="http://schemas.microsoft.com/office/drawing/2014/main" id="{00000000-0008-0000-0300-000035000000}"/>
              </a:ext>
            </a:extLst>
          </xdr:cNvPr>
          <xdr:cNvSpPr>
            <a:spLocks noChangeArrowheads="1"/>
          </xdr:cNvSpPr>
        </xdr:nvSpPr>
        <xdr:spPr bwMode="auto">
          <a:xfrm>
            <a:off x="186" y="3"/>
            <a:ext cx="18" cy="118"/>
          </a:xfrm>
          <a:custGeom>
            <a:avLst/>
            <a:gdLst>
              <a:gd name="T0" fmla="*/ 0 w 21600"/>
              <a:gd name="T1" fmla="*/ 21600 h 21600"/>
              <a:gd name="T2" fmla="*/ 20925 w 21600"/>
              <a:gd name="T3" fmla="*/ 11735 h 21600"/>
              <a:gd name="T4" fmla="*/ 2025 w 21600"/>
              <a:gd name="T5" fmla="*/ 0 h 21600"/>
            </a:gdLst>
            <a:ahLst/>
            <a:cxnLst>
              <a:cxn ang="0">
                <a:pos x="T0" y="T1"/>
              </a:cxn>
              <a:cxn ang="0">
                <a:pos x="T2" y="T3"/>
              </a:cxn>
              <a:cxn ang="0">
                <a:pos x="T4" y="T5"/>
              </a:cxn>
            </a:cxnLst>
            <a:rect l="0" t="0" r="r" b="b"/>
            <a:pathLst>
              <a:path w="21600" h="21600">
                <a:moveTo>
                  <a:pt x="0" y="21600"/>
                </a:moveTo>
                <a:cubicBezTo>
                  <a:pt x="13500" y="20873"/>
                  <a:pt x="20925" y="15162"/>
                  <a:pt x="20925" y="11735"/>
                </a:cubicBezTo>
                <a:cubicBezTo>
                  <a:pt x="21600" y="7581"/>
                  <a:pt x="17550" y="2596"/>
                  <a:pt x="2025"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4" name="Freeform 39">
            <a:extLst>
              <a:ext uri="{FF2B5EF4-FFF2-40B4-BE49-F238E27FC236}">
                <a16:creationId xmlns:a16="http://schemas.microsoft.com/office/drawing/2014/main" id="{00000000-0008-0000-0300-000036000000}"/>
              </a:ext>
            </a:extLst>
          </xdr:cNvPr>
          <xdr:cNvSpPr>
            <a:spLocks noChangeArrowheads="1"/>
          </xdr:cNvSpPr>
        </xdr:nvSpPr>
        <xdr:spPr bwMode="auto">
          <a:xfrm>
            <a:off x="5" y="2"/>
            <a:ext cx="229" cy="119"/>
          </a:xfrm>
          <a:custGeom>
            <a:avLst/>
            <a:gdLst>
              <a:gd name="T0" fmla="*/ 2994 w 21600"/>
              <a:gd name="T1" fmla="*/ 206 h 21600"/>
              <a:gd name="T2" fmla="*/ 962 w 21600"/>
              <a:gd name="T3" fmla="*/ 1954 h 21600"/>
              <a:gd name="T4" fmla="*/ 160 w 21600"/>
              <a:gd name="T5" fmla="*/ 10594 h 21600"/>
              <a:gd name="T6" fmla="*/ 1123 w 21600"/>
              <a:gd name="T7" fmla="*/ 20366 h 21600"/>
              <a:gd name="T8" fmla="*/ 2887 w 21600"/>
              <a:gd name="T9" fmla="*/ 21600 h 21600"/>
              <a:gd name="T10" fmla="*/ 19408 w 21600"/>
              <a:gd name="T11" fmla="*/ 21600 h 21600"/>
              <a:gd name="T12" fmla="*/ 20531 w 21600"/>
              <a:gd name="T13" fmla="*/ 20674 h 21600"/>
              <a:gd name="T14" fmla="*/ 21547 w 21600"/>
              <a:gd name="T15" fmla="*/ 11623 h 21600"/>
              <a:gd name="T16" fmla="*/ 20424 w 21600"/>
              <a:gd name="T17" fmla="*/ 1131 h 21600"/>
              <a:gd name="T18" fmla="*/ 19461 w 21600"/>
              <a:gd name="T19" fmla="*/ 206 h 21600"/>
              <a:gd name="T20" fmla="*/ 2994 w 21600"/>
              <a:gd name="T21" fmla="*/ 206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2994" y="206"/>
                </a:moveTo>
                <a:cubicBezTo>
                  <a:pt x="2246" y="206"/>
                  <a:pt x="1444" y="0"/>
                  <a:pt x="962" y="1954"/>
                </a:cubicBezTo>
                <a:cubicBezTo>
                  <a:pt x="481" y="4011"/>
                  <a:pt x="267" y="7406"/>
                  <a:pt x="160" y="10594"/>
                </a:cubicBezTo>
                <a:cubicBezTo>
                  <a:pt x="0" y="14400"/>
                  <a:pt x="802" y="19543"/>
                  <a:pt x="1123" y="20366"/>
                </a:cubicBezTo>
                <a:cubicBezTo>
                  <a:pt x="1497" y="21394"/>
                  <a:pt x="1978" y="21600"/>
                  <a:pt x="2887" y="21600"/>
                </a:cubicBezTo>
                <a:cubicBezTo>
                  <a:pt x="8768" y="21600"/>
                  <a:pt x="14008" y="21600"/>
                  <a:pt x="19408" y="21600"/>
                </a:cubicBezTo>
                <a:cubicBezTo>
                  <a:pt x="19782" y="21600"/>
                  <a:pt x="20317" y="21291"/>
                  <a:pt x="20531" y="20674"/>
                </a:cubicBezTo>
                <a:cubicBezTo>
                  <a:pt x="21226" y="18514"/>
                  <a:pt x="21493" y="14709"/>
                  <a:pt x="21547" y="11623"/>
                </a:cubicBezTo>
                <a:cubicBezTo>
                  <a:pt x="21600" y="7611"/>
                  <a:pt x="21172" y="3497"/>
                  <a:pt x="20424" y="1131"/>
                </a:cubicBezTo>
                <a:cubicBezTo>
                  <a:pt x="20263" y="617"/>
                  <a:pt x="19782" y="206"/>
                  <a:pt x="19461" y="206"/>
                </a:cubicBezTo>
                <a:cubicBezTo>
                  <a:pt x="13848" y="206"/>
                  <a:pt x="8661" y="206"/>
                  <a:pt x="2994" y="206"/>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Freeform 40">
            <a:extLst>
              <a:ext uri="{FF2B5EF4-FFF2-40B4-BE49-F238E27FC236}">
                <a16:creationId xmlns:a16="http://schemas.microsoft.com/office/drawing/2014/main" id="{00000000-0008-0000-0300-000037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gradFill rotWithShape="0">
            <a:gsLst>
              <a:gs pos="0">
                <a:srgbClr val="FFFFFF"/>
              </a:gs>
              <a:gs pos="100000">
                <a:srgbClr val="C3C3C3"/>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56" name="Freeform 41">
            <a:extLst>
              <a:ext uri="{FF2B5EF4-FFF2-40B4-BE49-F238E27FC236}">
                <a16:creationId xmlns:a16="http://schemas.microsoft.com/office/drawing/2014/main" id="{00000000-0008-0000-0300-000038000000}"/>
              </a:ext>
            </a:extLst>
          </xdr:cNvPr>
          <xdr:cNvSpPr>
            <a:spLocks noChangeArrowheads="1"/>
          </xdr:cNvSpPr>
        </xdr:nvSpPr>
        <xdr:spPr bwMode="auto">
          <a:xfrm>
            <a:off x="10" y="46"/>
            <a:ext cx="14" cy="33"/>
          </a:xfrm>
          <a:custGeom>
            <a:avLst/>
            <a:gdLst>
              <a:gd name="T0" fmla="*/ 13824 w 21600"/>
              <a:gd name="T1" fmla="*/ 0 h 21600"/>
              <a:gd name="T2" fmla="*/ 0 w 21600"/>
              <a:gd name="T3" fmla="*/ 0 h 21600"/>
              <a:gd name="T4" fmla="*/ 6912 w 21600"/>
              <a:gd name="T5" fmla="*/ 11172 h 21600"/>
              <a:gd name="T6" fmla="*/ 864 w 21600"/>
              <a:gd name="T7" fmla="*/ 21600 h 21600"/>
              <a:gd name="T8" fmla="*/ 14688 w 21600"/>
              <a:gd name="T9" fmla="*/ 21600 h 21600"/>
              <a:gd name="T10" fmla="*/ 21600 w 21600"/>
              <a:gd name="T11" fmla="*/ 10800 h 21600"/>
              <a:gd name="T12" fmla="*/ 13824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3824" y="0"/>
                </a:moveTo>
                <a:cubicBezTo>
                  <a:pt x="9504" y="0"/>
                  <a:pt x="6912" y="0"/>
                  <a:pt x="0" y="0"/>
                </a:cubicBezTo>
                <a:cubicBezTo>
                  <a:pt x="5184" y="2979"/>
                  <a:pt x="6912" y="7076"/>
                  <a:pt x="6912" y="11172"/>
                </a:cubicBezTo>
                <a:cubicBezTo>
                  <a:pt x="6912" y="16014"/>
                  <a:pt x="5184" y="18621"/>
                  <a:pt x="864" y="21600"/>
                </a:cubicBezTo>
                <a:cubicBezTo>
                  <a:pt x="6048" y="21600"/>
                  <a:pt x="9504" y="21600"/>
                  <a:pt x="14688" y="21600"/>
                </a:cubicBezTo>
                <a:cubicBezTo>
                  <a:pt x="19872" y="18248"/>
                  <a:pt x="21600" y="14524"/>
                  <a:pt x="21600" y="10800"/>
                </a:cubicBezTo>
                <a:cubicBezTo>
                  <a:pt x="21600" y="7076"/>
                  <a:pt x="20736" y="2607"/>
                  <a:pt x="13824" y="0"/>
                </a:cubicBezTo>
              </a:path>
            </a:pathLst>
          </a:custGeom>
          <a:gradFill rotWithShape="0">
            <a:gsLst>
              <a:gs pos="0">
                <a:srgbClr val="B6B6B6"/>
              </a:gs>
              <a:gs pos="30000">
                <a:srgbClr val="EDEDED"/>
              </a:gs>
              <a:gs pos="61000">
                <a:srgbClr val="EDEDED"/>
              </a:gs>
              <a:gs pos="100000">
                <a:srgbClr val="A0A0A0"/>
              </a:gs>
            </a:gsLst>
            <a:lin ang="5400000" scaled="1"/>
          </a:gradFill>
          <a:ln>
            <a:noFill/>
          </a:ln>
          <a:extLst>
            <a:ext uri="{91240B29-F687-4F45-9708-019B960494DF}">
              <a14:hiddenLine xmlns:a14="http://schemas.microsoft.com/office/drawing/2010/main" w="3600" cap="rnd">
                <a:solidFill>
                  <a:srgbClr val="000000"/>
                </a:solidFill>
                <a:round/>
                <a:headEnd/>
                <a:tailEnd/>
              </a14:hiddenLine>
            </a:ext>
          </a:extLst>
        </xdr:spPr>
      </xdr:sp>
      <xdr:sp macro="" textlink="">
        <xdr:nvSpPr>
          <xdr:cNvPr id="57" name="Freeform 42">
            <a:extLst>
              <a:ext uri="{FF2B5EF4-FFF2-40B4-BE49-F238E27FC236}">
                <a16:creationId xmlns:a16="http://schemas.microsoft.com/office/drawing/2014/main" id="{00000000-0008-0000-0300-000039000000}"/>
              </a:ext>
            </a:extLst>
          </xdr:cNvPr>
          <xdr:cNvSpPr>
            <a:spLocks noChangeArrowheads="1"/>
          </xdr:cNvSpPr>
        </xdr:nvSpPr>
        <xdr:spPr bwMode="auto">
          <a:xfrm>
            <a:off x="14" y="56"/>
            <a:ext cx="11" cy="9"/>
          </a:xfrm>
          <a:custGeom>
            <a:avLst/>
            <a:gdLst>
              <a:gd name="T0" fmla="*/ 0 w 21600"/>
              <a:gd name="T1" fmla="*/ 0 h 21600"/>
              <a:gd name="T2" fmla="*/ 1137 w 21600"/>
              <a:gd name="T3" fmla="*/ 16518 h 21600"/>
              <a:gd name="T4" fmla="*/ 1137 w 21600"/>
              <a:gd name="T5" fmla="*/ 21600 h 21600"/>
              <a:gd name="T6" fmla="*/ 20463 w 21600"/>
              <a:gd name="T7" fmla="*/ 21600 h 21600"/>
              <a:gd name="T8" fmla="*/ 19326 w 21600"/>
              <a:gd name="T9" fmla="*/ 0 h 21600"/>
              <a:gd name="T10" fmla="*/ 0 w 21600"/>
              <a:gd name="T11" fmla="*/ 0 h 21600"/>
            </a:gdLst>
            <a:ahLst/>
            <a:cxnLst>
              <a:cxn ang="0">
                <a:pos x="T0" y="T1"/>
              </a:cxn>
              <a:cxn ang="0">
                <a:pos x="T2" y="T3"/>
              </a:cxn>
              <a:cxn ang="0">
                <a:pos x="T4" y="T5"/>
              </a:cxn>
              <a:cxn ang="0">
                <a:pos x="T6" y="T7"/>
              </a:cxn>
              <a:cxn ang="0">
                <a:pos x="T8" y="T9"/>
              </a:cxn>
              <a:cxn ang="0">
                <a:pos x="T10" y="T11"/>
              </a:cxn>
            </a:cxnLst>
            <a:rect l="0" t="0" r="r" b="b"/>
            <a:pathLst>
              <a:path w="21600" h="21600">
                <a:moveTo>
                  <a:pt x="0" y="0"/>
                </a:moveTo>
                <a:cubicBezTo>
                  <a:pt x="1137" y="5082"/>
                  <a:pt x="1137" y="10165"/>
                  <a:pt x="1137" y="16518"/>
                </a:cubicBezTo>
                <a:cubicBezTo>
                  <a:pt x="1137" y="17788"/>
                  <a:pt x="1137" y="19059"/>
                  <a:pt x="1137" y="21600"/>
                </a:cubicBezTo>
                <a:cubicBezTo>
                  <a:pt x="7958" y="21600"/>
                  <a:pt x="20463" y="21600"/>
                  <a:pt x="20463" y="21600"/>
                </a:cubicBezTo>
                <a:cubicBezTo>
                  <a:pt x="21600" y="16518"/>
                  <a:pt x="20463" y="3812"/>
                  <a:pt x="19326" y="0"/>
                </a:cubicBezTo>
                <a:cubicBezTo>
                  <a:pt x="12505" y="0"/>
                  <a:pt x="5684" y="0"/>
                  <a:pt x="0" y="0"/>
                </a:cubicBezTo>
              </a:path>
            </a:pathLst>
          </a:custGeom>
          <a:solidFill>
            <a:srgbClr val="FFFFFF"/>
          </a:solidFill>
          <a:ln>
            <a:noFill/>
          </a:ln>
          <a:extLst>
            <a:ext uri="{91240B29-F687-4F45-9708-019B960494DF}">
              <a14:hiddenLine xmlns:a14="http://schemas.microsoft.com/office/drawing/2010/main" w="3600">
                <a:solidFill>
                  <a:srgbClr val="000000"/>
                </a:solidFill>
                <a:round/>
                <a:headEnd/>
                <a:tailEnd/>
              </a14:hiddenLine>
            </a:ext>
          </a:extLst>
        </xdr:spPr>
      </xdr:sp>
      <xdr:sp macro="" textlink="">
        <xdr:nvSpPr>
          <xdr:cNvPr id="58" name="Freeform 43">
            <a:extLst>
              <a:ext uri="{FF2B5EF4-FFF2-40B4-BE49-F238E27FC236}">
                <a16:creationId xmlns:a16="http://schemas.microsoft.com/office/drawing/2014/main" id="{00000000-0008-0000-0300-00003A000000}"/>
              </a:ext>
            </a:extLst>
          </xdr:cNvPr>
          <xdr:cNvSpPr>
            <a:spLocks noChangeArrowheads="1"/>
          </xdr:cNvSpPr>
        </xdr:nvSpPr>
        <xdr:spPr bwMode="auto">
          <a:xfrm>
            <a:off x="11" y="48"/>
            <a:ext cx="4" cy="29"/>
          </a:xfrm>
          <a:custGeom>
            <a:avLst/>
            <a:gdLst>
              <a:gd name="T0" fmla="*/ 0 w 21600"/>
              <a:gd name="T1" fmla="*/ 0 h 21600"/>
              <a:gd name="T2" fmla="*/ 21600 w 21600"/>
              <a:gd name="T3" fmla="*/ 11232 h 21600"/>
              <a:gd name="T4" fmla="*/ 3600 w 21600"/>
              <a:gd name="T5" fmla="*/ 21600 h 21600"/>
            </a:gdLst>
            <a:ahLst/>
            <a:cxnLst>
              <a:cxn ang="0">
                <a:pos x="T0" y="T1"/>
              </a:cxn>
              <a:cxn ang="0">
                <a:pos x="T2" y="T3"/>
              </a:cxn>
              <a:cxn ang="0">
                <a:pos x="T4" y="T5"/>
              </a:cxn>
            </a:cxnLst>
            <a:rect l="0" t="0" r="r" b="b"/>
            <a:pathLst>
              <a:path w="21600" h="21600">
                <a:moveTo>
                  <a:pt x="0" y="0"/>
                </a:moveTo>
                <a:cubicBezTo>
                  <a:pt x="14400" y="3456"/>
                  <a:pt x="21600" y="6912"/>
                  <a:pt x="21600" y="11232"/>
                </a:cubicBezTo>
                <a:cubicBezTo>
                  <a:pt x="21600" y="15984"/>
                  <a:pt x="18000" y="18576"/>
                  <a:pt x="3600" y="21600"/>
                </a:cubicBez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 name="Freeform 44">
            <a:extLst>
              <a:ext uri="{FF2B5EF4-FFF2-40B4-BE49-F238E27FC236}">
                <a16:creationId xmlns:a16="http://schemas.microsoft.com/office/drawing/2014/main" id="{00000000-0008-0000-0300-00003B000000}"/>
              </a:ext>
            </a:extLst>
          </xdr:cNvPr>
          <xdr:cNvSpPr>
            <a:spLocks noChangeArrowheads="1"/>
          </xdr:cNvSpPr>
        </xdr:nvSpPr>
        <xdr:spPr bwMode="auto">
          <a:xfrm>
            <a:off x="3" y="46"/>
            <a:ext cx="21" cy="33"/>
          </a:xfrm>
          <a:custGeom>
            <a:avLst/>
            <a:gdLst>
              <a:gd name="T0" fmla="*/ 16346 w 21600"/>
              <a:gd name="T1" fmla="*/ 0 h 21600"/>
              <a:gd name="T2" fmla="*/ 4670 w 21600"/>
              <a:gd name="T3" fmla="*/ 0 h 21600"/>
              <a:gd name="T4" fmla="*/ 0 w 21600"/>
              <a:gd name="T5" fmla="*/ 10428 h 21600"/>
              <a:gd name="T6" fmla="*/ 5254 w 21600"/>
              <a:gd name="T7" fmla="*/ 21600 h 21600"/>
              <a:gd name="T8" fmla="*/ 16930 w 21600"/>
              <a:gd name="T9" fmla="*/ 21600 h 21600"/>
              <a:gd name="T10" fmla="*/ 21600 w 21600"/>
              <a:gd name="T11" fmla="*/ 10800 h 21600"/>
              <a:gd name="T12" fmla="*/ 16346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16346" y="0"/>
                </a:moveTo>
                <a:cubicBezTo>
                  <a:pt x="13427" y="0"/>
                  <a:pt x="9341" y="0"/>
                  <a:pt x="4670" y="0"/>
                </a:cubicBezTo>
                <a:cubicBezTo>
                  <a:pt x="584" y="2979"/>
                  <a:pt x="0" y="6703"/>
                  <a:pt x="0" y="10428"/>
                </a:cubicBezTo>
                <a:cubicBezTo>
                  <a:pt x="0" y="15641"/>
                  <a:pt x="1751" y="18993"/>
                  <a:pt x="5254" y="21600"/>
                </a:cubicBezTo>
                <a:cubicBezTo>
                  <a:pt x="8757" y="21600"/>
                  <a:pt x="13427" y="21600"/>
                  <a:pt x="16930" y="21600"/>
                </a:cubicBezTo>
                <a:cubicBezTo>
                  <a:pt x="20432" y="18248"/>
                  <a:pt x="21600" y="14524"/>
                  <a:pt x="21600" y="10800"/>
                </a:cubicBezTo>
                <a:cubicBezTo>
                  <a:pt x="21600" y="7076"/>
                  <a:pt x="21016" y="2607"/>
                  <a:pt x="16346" y="0"/>
                </a:cubicBezTo>
              </a:path>
            </a:pathLst>
          </a:custGeom>
          <a:noFill/>
          <a:ln w="108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 name="Freeform 45">
            <a:extLst>
              <a:ext uri="{FF2B5EF4-FFF2-40B4-BE49-F238E27FC236}">
                <a16:creationId xmlns:a16="http://schemas.microsoft.com/office/drawing/2014/main" id="{00000000-0008-0000-0300-00003C000000}"/>
              </a:ext>
            </a:extLst>
          </xdr:cNvPr>
          <xdr:cNvSpPr>
            <a:spLocks noChangeArrowheads="1"/>
          </xdr:cNvSpPr>
        </xdr:nvSpPr>
        <xdr:spPr bwMode="auto">
          <a:xfrm>
            <a:off x="162" y="3"/>
            <a:ext cx="18" cy="118"/>
          </a:xfrm>
          <a:custGeom>
            <a:avLst/>
            <a:gdLst>
              <a:gd name="T0" fmla="*/ 0 w 21600"/>
              <a:gd name="T1" fmla="*/ 21600 h 21600"/>
              <a:gd name="T2" fmla="*/ 20903 w 21600"/>
              <a:gd name="T3" fmla="*/ 11631 h 21600"/>
              <a:gd name="T4" fmla="*/ 1394 w 21600"/>
              <a:gd name="T5" fmla="*/ 0 h 21600"/>
            </a:gdLst>
            <a:ahLst/>
            <a:cxnLst>
              <a:cxn ang="0">
                <a:pos x="T0" y="T1"/>
              </a:cxn>
              <a:cxn ang="0">
                <a:pos x="T2" y="T3"/>
              </a:cxn>
              <a:cxn ang="0">
                <a:pos x="T4" y="T5"/>
              </a:cxn>
            </a:cxnLst>
            <a:rect l="0" t="0" r="r" b="b"/>
            <a:pathLst>
              <a:path w="21600" h="21600">
                <a:moveTo>
                  <a:pt x="0" y="21600"/>
                </a:moveTo>
                <a:cubicBezTo>
                  <a:pt x="14632" y="20873"/>
                  <a:pt x="20206" y="15058"/>
                  <a:pt x="20903" y="11631"/>
                </a:cubicBezTo>
                <a:cubicBezTo>
                  <a:pt x="21600" y="7581"/>
                  <a:pt x="18813" y="2388"/>
                  <a:pt x="1394"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 name="Freeform 46">
            <a:extLst>
              <a:ext uri="{FF2B5EF4-FFF2-40B4-BE49-F238E27FC236}">
                <a16:creationId xmlns:a16="http://schemas.microsoft.com/office/drawing/2014/main" id="{00000000-0008-0000-0300-00003D000000}"/>
              </a:ext>
            </a:extLst>
          </xdr:cNvPr>
          <xdr:cNvSpPr>
            <a:spLocks noChangeArrowheads="1"/>
          </xdr:cNvSpPr>
        </xdr:nvSpPr>
        <xdr:spPr bwMode="auto">
          <a:xfrm>
            <a:off x="36" y="3"/>
            <a:ext cx="19" cy="118"/>
          </a:xfrm>
          <a:custGeom>
            <a:avLst/>
            <a:gdLst>
              <a:gd name="T0" fmla="*/ 0 w 21600"/>
              <a:gd name="T1" fmla="*/ 21600 h 21600"/>
              <a:gd name="T2" fmla="*/ 20945 w 21600"/>
              <a:gd name="T3" fmla="*/ 11735 h 21600"/>
              <a:gd name="T4" fmla="*/ 1309 w 21600"/>
              <a:gd name="T5" fmla="*/ 0 h 21600"/>
            </a:gdLst>
            <a:ahLst/>
            <a:cxnLst>
              <a:cxn ang="0">
                <a:pos x="T0" y="T1"/>
              </a:cxn>
              <a:cxn ang="0">
                <a:pos x="T2" y="T3"/>
              </a:cxn>
              <a:cxn ang="0">
                <a:pos x="T4" y="T5"/>
              </a:cxn>
            </a:cxnLst>
            <a:rect l="0" t="0" r="r" b="b"/>
            <a:pathLst>
              <a:path w="21600" h="21600">
                <a:moveTo>
                  <a:pt x="0" y="21600"/>
                </a:moveTo>
                <a:cubicBezTo>
                  <a:pt x="13091" y="20873"/>
                  <a:pt x="20291" y="15265"/>
                  <a:pt x="20945" y="11735"/>
                </a:cubicBezTo>
                <a:cubicBezTo>
                  <a:pt x="21600" y="7685"/>
                  <a:pt x="18327" y="2077"/>
                  <a:pt x="1309" y="0"/>
                </a:cubicBezTo>
              </a:path>
            </a:pathLst>
          </a:custGeom>
          <a:noFill/>
          <a:ln w="108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381580</xdr:colOff>
      <xdr:row>19</xdr:row>
      <xdr:rowOff>480315</xdr:rowOff>
    </xdr:from>
    <xdr:to>
      <xdr:col>13</xdr:col>
      <xdr:colOff>315602</xdr:colOff>
      <xdr:row>22</xdr:row>
      <xdr:rowOff>2903</xdr:rowOff>
    </xdr:to>
    <xdr:grpSp>
      <xdr:nvGrpSpPr>
        <xdr:cNvPr id="62" name="Group 1">
          <a:extLst>
            <a:ext uri="{FF2B5EF4-FFF2-40B4-BE49-F238E27FC236}">
              <a16:creationId xmlns:a16="http://schemas.microsoft.com/office/drawing/2014/main" id="{00000000-0008-0000-0300-00003E000000}"/>
            </a:ext>
          </a:extLst>
        </xdr:cNvPr>
        <xdr:cNvGrpSpPr>
          <a:grpSpLocks/>
        </xdr:cNvGrpSpPr>
      </xdr:nvGrpSpPr>
      <xdr:grpSpPr bwMode="auto">
        <a:xfrm rot="5400000">
          <a:off x="7934535" y="4383337"/>
          <a:ext cx="353861" cy="618090"/>
          <a:chOff x="3" y="5"/>
          <a:chExt cx="224" cy="391"/>
        </a:xfrm>
      </xdr:grpSpPr>
      <xdr:sp macro="" textlink="">
        <xdr:nvSpPr>
          <xdr:cNvPr id="63" name="Freeform 2">
            <a:extLst>
              <a:ext uri="{FF2B5EF4-FFF2-40B4-BE49-F238E27FC236}">
                <a16:creationId xmlns:a16="http://schemas.microsoft.com/office/drawing/2014/main" id="{00000000-0008-0000-0300-00003F000000}"/>
              </a:ext>
            </a:extLst>
          </xdr:cNvPr>
          <xdr:cNvSpPr>
            <a:spLocks noChangeArrowheads="1"/>
          </xdr:cNvSpPr>
        </xdr:nvSpPr>
        <xdr:spPr bwMode="auto">
          <a:xfrm>
            <a:off x="3" y="175"/>
            <a:ext cx="224" cy="221"/>
          </a:xfrm>
          <a:custGeom>
            <a:avLst/>
            <a:gdLst>
              <a:gd name="T0" fmla="*/ 2467 w 21600"/>
              <a:gd name="T1" fmla="*/ 0 h 21600"/>
              <a:gd name="T2" fmla="*/ 18969 w 21600"/>
              <a:gd name="T3" fmla="*/ 0 h 21600"/>
              <a:gd name="T4" fmla="*/ 21490 w 21600"/>
              <a:gd name="T5" fmla="*/ 2105 h 21600"/>
              <a:gd name="T6" fmla="*/ 21490 w 21600"/>
              <a:gd name="T7" fmla="*/ 5871 h 21600"/>
              <a:gd name="T8" fmla="*/ 19243 w 21600"/>
              <a:gd name="T9" fmla="*/ 7698 h 21600"/>
              <a:gd name="T10" fmla="*/ 19243 w 21600"/>
              <a:gd name="T11" fmla="*/ 17058 h 21600"/>
              <a:gd name="T12" fmla="*/ 16995 w 21600"/>
              <a:gd name="T13" fmla="*/ 19440 h 21600"/>
              <a:gd name="T14" fmla="*/ 16008 w 21600"/>
              <a:gd name="T15" fmla="*/ 21600 h 21600"/>
              <a:gd name="T16" fmla="*/ 5702 w 21600"/>
              <a:gd name="T17" fmla="*/ 21600 h 21600"/>
              <a:gd name="T18" fmla="*/ 4660 w 21600"/>
              <a:gd name="T19" fmla="*/ 19495 h 21600"/>
              <a:gd name="T20" fmla="*/ 2577 w 21600"/>
              <a:gd name="T21" fmla="*/ 17668 h 21600"/>
              <a:gd name="T22" fmla="*/ 2357 w 21600"/>
              <a:gd name="T23" fmla="*/ 7865 h 21600"/>
              <a:gd name="T24" fmla="*/ 274 w 21600"/>
              <a:gd name="T25" fmla="*/ 5649 h 21600"/>
              <a:gd name="T26" fmla="*/ 274 w 21600"/>
              <a:gd name="T27" fmla="*/ 1828 h 21600"/>
              <a:gd name="T28" fmla="*/ 2467 w 21600"/>
              <a:gd name="T29"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1600" h="21600">
                <a:moveTo>
                  <a:pt x="2467" y="0"/>
                </a:moveTo>
                <a:cubicBezTo>
                  <a:pt x="2467" y="0"/>
                  <a:pt x="18969" y="0"/>
                  <a:pt x="18969" y="0"/>
                </a:cubicBezTo>
                <a:cubicBezTo>
                  <a:pt x="18969" y="0"/>
                  <a:pt x="21216" y="332"/>
                  <a:pt x="21490" y="2105"/>
                </a:cubicBezTo>
                <a:cubicBezTo>
                  <a:pt x="21600" y="3988"/>
                  <a:pt x="21490" y="5871"/>
                  <a:pt x="21490" y="5871"/>
                </a:cubicBezTo>
                <a:cubicBezTo>
                  <a:pt x="21490" y="5871"/>
                  <a:pt x="20449" y="7366"/>
                  <a:pt x="19243" y="7698"/>
                </a:cubicBezTo>
                <a:cubicBezTo>
                  <a:pt x="19297" y="9194"/>
                  <a:pt x="19243" y="17058"/>
                  <a:pt x="19243" y="17058"/>
                </a:cubicBezTo>
                <a:cubicBezTo>
                  <a:pt x="19243" y="17058"/>
                  <a:pt x="18969" y="19495"/>
                  <a:pt x="16995" y="19440"/>
                </a:cubicBezTo>
                <a:cubicBezTo>
                  <a:pt x="17105" y="21378"/>
                  <a:pt x="16008" y="21600"/>
                  <a:pt x="16008" y="21600"/>
                </a:cubicBezTo>
                <a:cubicBezTo>
                  <a:pt x="16008" y="21600"/>
                  <a:pt x="5702" y="21600"/>
                  <a:pt x="5702" y="21600"/>
                </a:cubicBezTo>
                <a:cubicBezTo>
                  <a:pt x="5702" y="21600"/>
                  <a:pt x="4441" y="21046"/>
                  <a:pt x="4660" y="19495"/>
                </a:cubicBezTo>
                <a:cubicBezTo>
                  <a:pt x="3673" y="19440"/>
                  <a:pt x="2083" y="18942"/>
                  <a:pt x="2577" y="17668"/>
                </a:cubicBezTo>
                <a:cubicBezTo>
                  <a:pt x="1919" y="14954"/>
                  <a:pt x="2357" y="7865"/>
                  <a:pt x="2357" y="7865"/>
                </a:cubicBezTo>
                <a:cubicBezTo>
                  <a:pt x="2357" y="7865"/>
                  <a:pt x="0" y="6978"/>
                  <a:pt x="274" y="5649"/>
                </a:cubicBezTo>
                <a:cubicBezTo>
                  <a:pt x="329" y="3434"/>
                  <a:pt x="274" y="1828"/>
                  <a:pt x="274" y="1828"/>
                </a:cubicBezTo>
                <a:cubicBezTo>
                  <a:pt x="274" y="1828"/>
                  <a:pt x="932" y="166"/>
                  <a:pt x="2467" y="0"/>
                </a:cubicBezTo>
              </a:path>
            </a:pathLst>
          </a:custGeom>
          <a:solidFill>
            <a:srgbClr val="808080"/>
          </a:solidFill>
          <a:ln>
            <a:noFill/>
          </a:ln>
          <a:extLst>
            <a:ext uri="{91240B29-F687-4F45-9708-019B960494DF}">
              <a14:hiddenLine xmlns:a14="http://schemas.microsoft.com/office/drawing/2010/main" w="14400" cap="rnd">
                <a:solidFill>
                  <a:srgbClr val="000000"/>
                </a:solidFill>
                <a:bevel/>
                <a:headEnd/>
                <a:tailEnd/>
              </a14:hiddenLine>
            </a:ext>
          </a:extLst>
        </xdr:spPr>
      </xdr:sp>
      <xdr:sp macro="" textlink="">
        <xdr:nvSpPr>
          <xdr:cNvPr id="64" name="Freeform 3">
            <a:extLst>
              <a:ext uri="{FF2B5EF4-FFF2-40B4-BE49-F238E27FC236}">
                <a16:creationId xmlns:a16="http://schemas.microsoft.com/office/drawing/2014/main" id="{00000000-0008-0000-0300-000040000000}"/>
              </a:ext>
            </a:extLst>
          </xdr:cNvPr>
          <xdr:cNvSpPr>
            <a:spLocks noChangeArrowheads="1"/>
          </xdr:cNvSpPr>
        </xdr:nvSpPr>
        <xdr:spPr bwMode="auto">
          <a:xfrm>
            <a:off x="9" y="5"/>
            <a:ext cx="214" cy="170"/>
          </a:xfrm>
          <a:custGeom>
            <a:avLst/>
            <a:gdLst>
              <a:gd name="T0" fmla="*/ 2057 w 21600"/>
              <a:gd name="T1" fmla="*/ 21600 h 21600"/>
              <a:gd name="T2" fmla="*/ 0 w 21600"/>
              <a:gd name="T3" fmla="*/ 13608 h 21600"/>
              <a:gd name="T4" fmla="*/ 10800 w 21600"/>
              <a:gd name="T5" fmla="*/ 0 h 21600"/>
              <a:gd name="T6" fmla="*/ 21600 w 21600"/>
              <a:gd name="T7" fmla="*/ 13608 h 21600"/>
              <a:gd name="T8" fmla="*/ 19600 w 21600"/>
              <a:gd name="T9" fmla="*/ 21456 h 21600"/>
            </a:gdLst>
            <a:ahLst/>
            <a:cxnLst>
              <a:cxn ang="0">
                <a:pos x="T0" y="T1"/>
              </a:cxn>
              <a:cxn ang="0">
                <a:pos x="T2" y="T3"/>
              </a:cxn>
              <a:cxn ang="0">
                <a:pos x="T4" y="T5"/>
              </a:cxn>
              <a:cxn ang="0">
                <a:pos x="T6" y="T7"/>
              </a:cxn>
              <a:cxn ang="0">
                <a:pos x="T8" y="T9"/>
              </a:cxn>
            </a:cxnLst>
            <a:rect l="0" t="0" r="r" b="b"/>
            <a:pathLst>
              <a:path w="21600" h="21600">
                <a:moveTo>
                  <a:pt x="2057" y="21600"/>
                </a:moveTo>
                <a:cubicBezTo>
                  <a:pt x="743" y="19296"/>
                  <a:pt x="0" y="16416"/>
                  <a:pt x="0" y="13608"/>
                </a:cubicBezTo>
                <a:cubicBezTo>
                  <a:pt x="0" y="6120"/>
                  <a:pt x="4857" y="0"/>
                  <a:pt x="10800" y="0"/>
                </a:cubicBezTo>
                <a:cubicBezTo>
                  <a:pt x="16743" y="0"/>
                  <a:pt x="21600" y="6120"/>
                  <a:pt x="21600" y="13608"/>
                </a:cubicBezTo>
                <a:cubicBezTo>
                  <a:pt x="21600" y="16416"/>
                  <a:pt x="20914" y="19224"/>
                  <a:pt x="19600" y="21456"/>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5" name="Freeform 4">
            <a:extLst>
              <a:ext uri="{FF2B5EF4-FFF2-40B4-BE49-F238E27FC236}">
                <a16:creationId xmlns:a16="http://schemas.microsoft.com/office/drawing/2014/main" id="{00000000-0008-0000-0300-000041000000}"/>
              </a:ext>
            </a:extLst>
          </xdr:cNvPr>
          <xdr:cNvSpPr>
            <a:spLocks noChangeArrowheads="1"/>
          </xdr:cNvSpPr>
        </xdr:nvSpPr>
        <xdr:spPr bwMode="auto">
          <a:xfrm>
            <a:off x="62" y="88"/>
            <a:ext cx="22" cy="85"/>
          </a:xfrm>
          <a:custGeom>
            <a:avLst/>
            <a:gdLst>
              <a:gd name="T0" fmla="*/ 0 w 21600"/>
              <a:gd name="T1" fmla="*/ 0 h 21600"/>
              <a:gd name="T2" fmla="*/ 21600 w 21600"/>
              <a:gd name="T3" fmla="*/ 21600 h 21600"/>
            </a:gdLst>
            <a:ahLst/>
            <a:cxnLst>
              <a:cxn ang="0">
                <a:pos x="T0" y="T1"/>
              </a:cxn>
              <a:cxn ang="0">
                <a:pos x="T2" y="T3"/>
              </a:cxn>
            </a:cxnLst>
            <a:rect l="0" t="0" r="r" b="b"/>
            <a:pathLst>
              <a:path w="21600" h="21600">
                <a:moveTo>
                  <a:pt x="0" y="0"/>
                </a:moveTo>
                <a:cubicBezTo>
                  <a:pt x="15508" y="6294"/>
                  <a:pt x="19385" y="6151"/>
                  <a:pt x="2160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6" name="Freeform 5">
            <a:extLst>
              <a:ext uri="{FF2B5EF4-FFF2-40B4-BE49-F238E27FC236}">
                <a16:creationId xmlns:a16="http://schemas.microsoft.com/office/drawing/2014/main" id="{00000000-0008-0000-0300-000042000000}"/>
              </a:ext>
            </a:extLst>
          </xdr:cNvPr>
          <xdr:cNvSpPr>
            <a:spLocks noChangeArrowheads="1"/>
          </xdr:cNvSpPr>
        </xdr:nvSpPr>
        <xdr:spPr bwMode="auto">
          <a:xfrm>
            <a:off x="146" y="88"/>
            <a:ext cx="22" cy="85"/>
          </a:xfrm>
          <a:custGeom>
            <a:avLst/>
            <a:gdLst>
              <a:gd name="T0" fmla="*/ 21600 w 21600"/>
              <a:gd name="T1" fmla="*/ 0 h 21600"/>
              <a:gd name="T2" fmla="*/ 0 w 21600"/>
              <a:gd name="T3" fmla="*/ 21600 h 21600"/>
            </a:gdLst>
            <a:ahLst/>
            <a:cxnLst>
              <a:cxn ang="0">
                <a:pos x="T0" y="T1"/>
              </a:cxn>
              <a:cxn ang="0">
                <a:pos x="T2" y="T3"/>
              </a:cxn>
            </a:cxnLst>
            <a:rect l="0" t="0" r="r" b="b"/>
            <a:pathLst>
              <a:path w="21600" h="21600">
                <a:moveTo>
                  <a:pt x="21600" y="0"/>
                </a:moveTo>
                <a:cubicBezTo>
                  <a:pt x="5684" y="6294"/>
                  <a:pt x="1705" y="6151"/>
                  <a:pt x="0" y="2160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67" name="Freeform 6">
            <a:extLst>
              <a:ext uri="{FF2B5EF4-FFF2-40B4-BE49-F238E27FC236}">
                <a16:creationId xmlns:a16="http://schemas.microsoft.com/office/drawing/2014/main" id="{00000000-0008-0000-0300-000043000000}"/>
              </a:ext>
            </a:extLst>
          </xdr:cNvPr>
          <xdr:cNvSpPr>
            <a:spLocks noChangeArrowheads="1"/>
          </xdr:cNvSpPr>
        </xdr:nvSpPr>
        <xdr:spPr bwMode="auto">
          <a:xfrm>
            <a:off x="49" y="81"/>
            <a:ext cx="132" cy="10"/>
          </a:xfrm>
          <a:custGeom>
            <a:avLst/>
            <a:gdLst>
              <a:gd name="T0" fmla="*/ 0 w 21600"/>
              <a:gd name="T1" fmla="*/ 21600 h 21600"/>
              <a:gd name="T2" fmla="*/ 4635 w 21600"/>
              <a:gd name="T3" fmla="*/ 1200 h 21600"/>
              <a:gd name="T4" fmla="*/ 6211 w 21600"/>
              <a:gd name="T5" fmla="*/ 15600 h 21600"/>
              <a:gd name="T6" fmla="*/ 7694 w 21600"/>
              <a:gd name="T7" fmla="*/ 0 h 21600"/>
              <a:gd name="T8" fmla="*/ 9085 w 21600"/>
              <a:gd name="T9" fmla="*/ 20400 h 21600"/>
              <a:gd name="T10" fmla="*/ 10476 w 21600"/>
              <a:gd name="T11" fmla="*/ 0 h 21600"/>
              <a:gd name="T12" fmla="*/ 12144 w 21600"/>
              <a:gd name="T13" fmla="*/ 20400 h 21600"/>
              <a:gd name="T14" fmla="*/ 13535 w 21600"/>
              <a:gd name="T15" fmla="*/ 0 h 21600"/>
              <a:gd name="T16" fmla="*/ 14925 w 21600"/>
              <a:gd name="T17" fmla="*/ 16800 h 21600"/>
              <a:gd name="T18" fmla="*/ 16779 w 21600"/>
              <a:gd name="T19" fmla="*/ 1200 h 21600"/>
              <a:gd name="T20" fmla="*/ 21600 w 21600"/>
              <a:gd name="T21" fmla="*/ 1560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1600" h="21600">
                <a:moveTo>
                  <a:pt x="0" y="21600"/>
                </a:moveTo>
                <a:lnTo>
                  <a:pt x="4635" y="1200"/>
                </a:lnTo>
                <a:lnTo>
                  <a:pt x="6211" y="15600"/>
                </a:lnTo>
                <a:lnTo>
                  <a:pt x="7694" y="0"/>
                </a:lnTo>
                <a:lnTo>
                  <a:pt x="9085" y="20400"/>
                </a:lnTo>
                <a:lnTo>
                  <a:pt x="10476" y="0"/>
                </a:lnTo>
                <a:lnTo>
                  <a:pt x="12144" y="20400"/>
                </a:lnTo>
                <a:lnTo>
                  <a:pt x="13535" y="0"/>
                </a:lnTo>
                <a:lnTo>
                  <a:pt x="14925" y="16800"/>
                </a:lnTo>
                <a:lnTo>
                  <a:pt x="16779" y="1200"/>
                </a:lnTo>
                <a:lnTo>
                  <a:pt x="21600" y="15600"/>
                </a:lnTo>
              </a:path>
            </a:pathLst>
          </a:custGeom>
          <a:noFill/>
          <a:ln w="1440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8" name="Freeform 7">
            <a:extLst>
              <a:ext uri="{FF2B5EF4-FFF2-40B4-BE49-F238E27FC236}">
                <a16:creationId xmlns:a16="http://schemas.microsoft.com/office/drawing/2014/main" id="{00000000-0008-0000-0300-000044000000}"/>
              </a:ext>
            </a:extLst>
          </xdr:cNvPr>
          <xdr:cNvSpPr>
            <a:spLocks noChangeArrowheads="1"/>
          </xdr:cNvSpPr>
        </xdr:nvSpPr>
        <xdr:spPr bwMode="auto">
          <a:xfrm>
            <a:off x="5" y="175"/>
            <a:ext cx="221" cy="77"/>
          </a:xfrm>
          <a:custGeom>
            <a:avLst/>
            <a:gdLst>
              <a:gd name="T0" fmla="*/ 2486 w 21600"/>
              <a:gd name="T1" fmla="*/ 0 h 21600"/>
              <a:gd name="T2" fmla="*/ 19114 w 21600"/>
              <a:gd name="T3" fmla="*/ 0 h 21600"/>
              <a:gd name="T4" fmla="*/ 21600 w 21600"/>
              <a:gd name="T5" fmla="*/ 7306 h 21600"/>
              <a:gd name="T6" fmla="*/ 21600 w 21600"/>
              <a:gd name="T7" fmla="*/ 14453 h 21600"/>
              <a:gd name="T8" fmla="*/ 19114 w 21600"/>
              <a:gd name="T9" fmla="*/ 21600 h 21600"/>
              <a:gd name="T10" fmla="*/ 2486 w 21600"/>
              <a:gd name="T11" fmla="*/ 21600 h 21600"/>
              <a:gd name="T12" fmla="*/ 0 w 21600"/>
              <a:gd name="T13" fmla="*/ 14453 h 21600"/>
              <a:gd name="T14" fmla="*/ 0 w 21600"/>
              <a:gd name="T15" fmla="*/ 7306 h 21600"/>
              <a:gd name="T16" fmla="*/ 2486 w 21600"/>
              <a:gd name="T17" fmla="*/ 0 h 2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1600" h="21600">
                <a:moveTo>
                  <a:pt x="2486" y="0"/>
                </a:moveTo>
                <a:cubicBezTo>
                  <a:pt x="2486" y="0"/>
                  <a:pt x="19114" y="0"/>
                  <a:pt x="19114" y="0"/>
                </a:cubicBezTo>
                <a:cubicBezTo>
                  <a:pt x="20495" y="0"/>
                  <a:pt x="21600" y="3335"/>
                  <a:pt x="21600" y="7306"/>
                </a:cubicBezTo>
                <a:cubicBezTo>
                  <a:pt x="21600" y="7306"/>
                  <a:pt x="21600" y="14453"/>
                  <a:pt x="21600" y="14453"/>
                </a:cubicBezTo>
                <a:cubicBezTo>
                  <a:pt x="21600" y="18424"/>
                  <a:pt x="20495" y="21600"/>
                  <a:pt x="19114" y="21600"/>
                </a:cubicBezTo>
                <a:cubicBezTo>
                  <a:pt x="19114" y="21600"/>
                  <a:pt x="2486" y="21600"/>
                  <a:pt x="2486" y="21600"/>
                </a:cubicBezTo>
                <a:cubicBezTo>
                  <a:pt x="1105" y="21600"/>
                  <a:pt x="0" y="18424"/>
                  <a:pt x="0" y="14453"/>
                </a:cubicBezTo>
                <a:cubicBezTo>
                  <a:pt x="0" y="14453"/>
                  <a:pt x="0" y="7306"/>
                  <a:pt x="0" y="7306"/>
                </a:cubicBezTo>
                <a:cubicBezTo>
                  <a:pt x="0" y="3335"/>
                  <a:pt x="1105" y="0"/>
                  <a:pt x="2486"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9" name="Freeform 8">
            <a:extLst>
              <a:ext uri="{FF2B5EF4-FFF2-40B4-BE49-F238E27FC236}">
                <a16:creationId xmlns:a16="http://schemas.microsoft.com/office/drawing/2014/main" id="{00000000-0008-0000-0300-000045000000}"/>
              </a:ext>
            </a:extLst>
          </xdr:cNvPr>
          <xdr:cNvSpPr>
            <a:spLocks noChangeArrowheads="1"/>
          </xdr:cNvSpPr>
        </xdr:nvSpPr>
        <xdr:spPr bwMode="auto">
          <a:xfrm>
            <a:off x="48" y="374"/>
            <a:ext cx="136" cy="22"/>
          </a:xfrm>
          <a:custGeom>
            <a:avLst/>
            <a:gdLst>
              <a:gd name="T0" fmla="*/ 630 w 21600"/>
              <a:gd name="T1" fmla="*/ 0 h 21600"/>
              <a:gd name="T2" fmla="*/ 2340 w 21600"/>
              <a:gd name="T3" fmla="*/ 21600 h 21600"/>
              <a:gd name="T4" fmla="*/ 19260 w 21600"/>
              <a:gd name="T5" fmla="*/ 21600 h 21600"/>
              <a:gd name="T6" fmla="*/ 20880 w 21600"/>
              <a:gd name="T7" fmla="*/ 0 h 21600"/>
            </a:gdLst>
            <a:ahLst/>
            <a:cxnLst>
              <a:cxn ang="0">
                <a:pos x="T0" y="T1"/>
              </a:cxn>
              <a:cxn ang="0">
                <a:pos x="T2" y="T3"/>
              </a:cxn>
              <a:cxn ang="0">
                <a:pos x="T4" y="T5"/>
              </a:cxn>
              <a:cxn ang="0">
                <a:pos x="T6" y="T7"/>
              </a:cxn>
            </a:cxnLst>
            <a:rect l="0" t="0" r="r" b="b"/>
            <a:pathLst>
              <a:path w="21600" h="21600">
                <a:moveTo>
                  <a:pt x="630" y="0"/>
                </a:moveTo>
                <a:cubicBezTo>
                  <a:pt x="630" y="0"/>
                  <a:pt x="0" y="15916"/>
                  <a:pt x="2340" y="21600"/>
                </a:cubicBezTo>
                <a:cubicBezTo>
                  <a:pt x="2340" y="21600"/>
                  <a:pt x="19260" y="21600"/>
                  <a:pt x="19260" y="21600"/>
                </a:cubicBezTo>
                <a:cubicBezTo>
                  <a:pt x="21600" y="15916"/>
                  <a:pt x="20880" y="0"/>
                  <a:pt x="20880" y="0"/>
                </a:cubicBezTo>
              </a:path>
            </a:pathLst>
          </a:custGeom>
          <a:noFill/>
          <a:ln w="1440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70" name="Freeform 9">
            <a:extLst>
              <a:ext uri="{FF2B5EF4-FFF2-40B4-BE49-F238E27FC236}">
                <a16:creationId xmlns:a16="http://schemas.microsoft.com/office/drawing/2014/main" id="{00000000-0008-0000-0300-000046000000}"/>
              </a:ext>
            </a:extLst>
          </xdr:cNvPr>
          <xdr:cNvSpPr>
            <a:spLocks noChangeArrowheads="1"/>
          </xdr:cNvSpPr>
        </xdr:nvSpPr>
        <xdr:spPr bwMode="auto">
          <a:xfrm>
            <a:off x="28" y="252"/>
            <a:ext cx="173" cy="121"/>
          </a:xfrm>
          <a:custGeom>
            <a:avLst/>
            <a:gdLst>
              <a:gd name="T0" fmla="*/ 0 w 21600"/>
              <a:gd name="T1" fmla="*/ 0 h 21600"/>
              <a:gd name="T2" fmla="*/ 0 w 21600"/>
              <a:gd name="T3" fmla="*/ 18471 h 21600"/>
              <a:gd name="T4" fmla="*/ 3541 w 21600"/>
              <a:gd name="T5" fmla="*/ 21499 h 21600"/>
              <a:gd name="T6" fmla="*/ 11048 w 21600"/>
              <a:gd name="T7" fmla="*/ 21499 h 21600"/>
              <a:gd name="T8" fmla="*/ 18059 w 21600"/>
              <a:gd name="T9" fmla="*/ 21499 h 21600"/>
              <a:gd name="T10" fmla="*/ 21600 w 21600"/>
              <a:gd name="T11" fmla="*/ 18471 h 21600"/>
              <a:gd name="T12" fmla="*/ 21600 w 21600"/>
              <a:gd name="T13" fmla="*/ 0 h 21600"/>
            </a:gdLst>
            <a:ahLst/>
            <a:cxnLst>
              <a:cxn ang="0">
                <a:pos x="T0" y="T1"/>
              </a:cxn>
              <a:cxn ang="0">
                <a:pos x="T2" y="T3"/>
              </a:cxn>
              <a:cxn ang="0">
                <a:pos x="T4" y="T5"/>
              </a:cxn>
              <a:cxn ang="0">
                <a:pos x="T6" y="T7"/>
              </a:cxn>
              <a:cxn ang="0">
                <a:pos x="T8" y="T9"/>
              </a:cxn>
              <a:cxn ang="0">
                <a:pos x="T10" y="T11"/>
              </a:cxn>
              <a:cxn ang="0">
                <a:pos x="T12" y="T13"/>
              </a:cxn>
            </a:cxnLst>
            <a:rect l="0" t="0" r="r" b="b"/>
            <a:pathLst>
              <a:path w="21600" h="21600">
                <a:moveTo>
                  <a:pt x="0" y="0"/>
                </a:moveTo>
                <a:cubicBezTo>
                  <a:pt x="0" y="0"/>
                  <a:pt x="0" y="18471"/>
                  <a:pt x="0" y="18471"/>
                </a:cubicBezTo>
                <a:cubicBezTo>
                  <a:pt x="354" y="21297"/>
                  <a:pt x="779" y="21297"/>
                  <a:pt x="3541" y="21499"/>
                </a:cubicBezTo>
                <a:cubicBezTo>
                  <a:pt x="3541" y="21499"/>
                  <a:pt x="11048" y="21499"/>
                  <a:pt x="11048" y="21499"/>
                </a:cubicBezTo>
                <a:cubicBezTo>
                  <a:pt x="11048" y="21499"/>
                  <a:pt x="18059" y="21499"/>
                  <a:pt x="18059" y="21499"/>
                </a:cubicBezTo>
                <a:cubicBezTo>
                  <a:pt x="20892" y="21600"/>
                  <a:pt x="21175" y="21095"/>
                  <a:pt x="21600" y="18471"/>
                </a:cubicBezTo>
                <a:cubicBezTo>
                  <a:pt x="21600" y="18471"/>
                  <a:pt x="21600" y="0"/>
                  <a:pt x="21600" y="0"/>
                </a:cubicBezTo>
              </a:path>
            </a:pathLst>
          </a:custGeom>
          <a:noFill/>
          <a:ln w="14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71" name="Line 10">
            <a:extLst>
              <a:ext uri="{FF2B5EF4-FFF2-40B4-BE49-F238E27FC236}">
                <a16:creationId xmlns:a16="http://schemas.microsoft.com/office/drawing/2014/main" id="{00000000-0008-0000-0300-000047000000}"/>
              </a:ext>
            </a:extLst>
          </xdr:cNvPr>
          <xdr:cNvSpPr>
            <a:spLocks noChangeShapeType="1"/>
          </xdr:cNvSpPr>
        </xdr:nvSpPr>
        <xdr:spPr bwMode="auto">
          <a:xfrm>
            <a:off x="22" y="197"/>
            <a:ext cx="186" cy="1"/>
          </a:xfrm>
          <a:prstGeom prst="line">
            <a:avLst/>
          </a:prstGeom>
          <a:noFill/>
          <a:ln w="72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95250</xdr:colOff>
      <xdr:row>6</xdr:row>
      <xdr:rowOff>114300</xdr:rowOff>
    </xdr:from>
    <xdr:to>
      <xdr:col>10</xdr:col>
      <xdr:colOff>388653</xdr:colOff>
      <xdr:row>11</xdr:row>
      <xdr:rowOff>85725</xdr:rowOff>
    </xdr:to>
    <xdr:grpSp>
      <xdr:nvGrpSpPr>
        <xdr:cNvPr id="91" name="Group 10">
          <a:extLst>
            <a:ext uri="{FF2B5EF4-FFF2-40B4-BE49-F238E27FC236}">
              <a16:creationId xmlns:a16="http://schemas.microsoft.com/office/drawing/2014/main" id="{00000000-0008-0000-0300-00005B000000}"/>
            </a:ext>
          </a:extLst>
        </xdr:cNvPr>
        <xdr:cNvGrpSpPr>
          <a:grpSpLocks/>
        </xdr:cNvGrpSpPr>
      </xdr:nvGrpSpPr>
      <xdr:grpSpPr bwMode="auto">
        <a:xfrm>
          <a:off x="3965864" y="1586345"/>
          <a:ext cx="2752584" cy="837335"/>
          <a:chOff x="548" y="0"/>
          <a:chExt cx="457" cy="136"/>
        </a:xfrm>
      </xdr:grpSpPr>
      <xdr:sp macro="" textlink="">
        <xdr:nvSpPr>
          <xdr:cNvPr id="92" name="Freeform 11">
            <a:extLst>
              <a:ext uri="{FF2B5EF4-FFF2-40B4-BE49-F238E27FC236}">
                <a16:creationId xmlns:a16="http://schemas.microsoft.com/office/drawing/2014/main" id="{00000000-0008-0000-0300-00005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3" name="Line 12">
            <a:extLst>
              <a:ext uri="{FF2B5EF4-FFF2-40B4-BE49-F238E27FC236}">
                <a16:creationId xmlns:a16="http://schemas.microsoft.com/office/drawing/2014/main" id="{00000000-0008-0000-0300-00005D000000}"/>
              </a:ext>
            </a:extLst>
          </xdr:cNvPr>
          <xdr:cNvSpPr>
            <a:spLocks noChangeShapeType="1"/>
          </xdr:cNvSpPr>
        </xdr:nvSpPr>
        <xdr:spPr bwMode="auto">
          <a:xfrm>
            <a:off x="548" y="69"/>
            <a:ext cx="14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4" name="Oval 13">
            <a:extLst>
              <a:ext uri="{FF2B5EF4-FFF2-40B4-BE49-F238E27FC236}">
                <a16:creationId xmlns:a16="http://schemas.microsoft.com/office/drawing/2014/main" id="{00000000-0008-0000-0300-00005E000000}"/>
              </a:ext>
            </a:extLst>
          </xdr:cNvPr>
          <xdr:cNvSpPr>
            <a:spLocks noChangeArrowheads="1"/>
          </xdr:cNvSpPr>
        </xdr:nvSpPr>
        <xdr:spPr bwMode="auto">
          <a:xfrm>
            <a:off x="807" y="50"/>
            <a:ext cx="37" cy="37"/>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 name="Line 14">
            <a:extLst>
              <a:ext uri="{FF2B5EF4-FFF2-40B4-BE49-F238E27FC236}">
                <a16:creationId xmlns:a16="http://schemas.microsoft.com/office/drawing/2014/main" id="{00000000-0008-0000-0300-00005F000000}"/>
              </a:ext>
            </a:extLst>
          </xdr:cNvPr>
          <xdr:cNvSpPr>
            <a:spLocks noChangeShapeType="1"/>
          </xdr:cNvSpPr>
        </xdr:nvSpPr>
        <xdr:spPr bwMode="auto">
          <a:xfrm>
            <a:off x="844" y="68"/>
            <a:ext cx="16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7904</xdr:colOff>
      <xdr:row>7</xdr:row>
      <xdr:rowOff>52181</xdr:rowOff>
    </xdr:from>
    <xdr:to>
      <xdr:col>15</xdr:col>
      <xdr:colOff>629477</xdr:colOff>
      <xdr:row>20</xdr:row>
      <xdr:rowOff>81238</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2744177" y="1680090"/>
          <a:ext cx="7159186" cy="2418966"/>
          <a:chOff x="1382817" y="1402246"/>
          <a:chExt cx="7164834" cy="2290209"/>
        </a:xfrm>
      </xdr:grpSpPr>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382817" y="1402246"/>
            <a:ext cx="7164834" cy="2290209"/>
            <a:chOff x="1380548" y="1559616"/>
            <a:chExt cx="8616983" cy="2754382"/>
          </a:xfrm>
        </xdr:grpSpPr>
        <xdr:grpSp>
          <xdr:nvGrpSpPr>
            <xdr:cNvPr id="22" name="Group 1">
              <a:extLst>
                <a:ext uri="{FF2B5EF4-FFF2-40B4-BE49-F238E27FC236}">
                  <a16:creationId xmlns:a16="http://schemas.microsoft.com/office/drawing/2014/main" id="{00000000-0008-0000-0400-000016000000}"/>
                </a:ext>
              </a:extLst>
            </xdr:cNvPr>
            <xdr:cNvGrpSpPr>
              <a:grpSpLocks/>
            </xdr:cNvGrpSpPr>
          </xdr:nvGrpSpPr>
          <xdr:grpSpPr bwMode="auto">
            <a:xfrm>
              <a:off x="1381113" y="1559616"/>
              <a:ext cx="3413896" cy="1072075"/>
              <a:chOff x="-117" y="0"/>
              <a:chExt cx="444" cy="136"/>
            </a:xfrm>
          </xdr:grpSpPr>
          <xdr:sp macro="" textlink="">
            <xdr:nvSpPr>
              <xdr:cNvPr id="23" name="Freeform 2">
                <a:extLst>
                  <a:ext uri="{FF2B5EF4-FFF2-40B4-BE49-F238E27FC236}">
                    <a16:creationId xmlns:a16="http://schemas.microsoft.com/office/drawing/2014/main" id="{00000000-0008-0000-0400-000017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24" name="Freeform 3">
                <a:extLst>
                  <a:ext uri="{FF2B5EF4-FFF2-40B4-BE49-F238E27FC236}">
                    <a16:creationId xmlns:a16="http://schemas.microsoft.com/office/drawing/2014/main" id="{00000000-0008-0000-0400-000018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25" name="Line 4">
                <a:extLst>
                  <a:ext uri="{FF2B5EF4-FFF2-40B4-BE49-F238E27FC236}">
                    <a16:creationId xmlns:a16="http://schemas.microsoft.com/office/drawing/2014/main" id="{00000000-0008-0000-0400-000019000000}"/>
                  </a:ext>
                </a:extLst>
              </xdr:cNvPr>
              <xdr:cNvSpPr>
                <a:spLocks noChangeShapeType="1"/>
              </xdr:cNvSpPr>
            </xdr:nvSpPr>
            <xdr:spPr bwMode="auto">
              <a:xfrm>
                <a:off x="92" y="136"/>
                <a:ext cx="9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Line 5">
                <a:extLst>
                  <a:ext uri="{FF2B5EF4-FFF2-40B4-BE49-F238E27FC236}">
                    <a16:creationId xmlns:a16="http://schemas.microsoft.com/office/drawing/2014/main" id="{00000000-0008-0000-0400-00001A000000}"/>
                  </a:ext>
                </a:extLst>
              </xdr:cNvPr>
              <xdr:cNvSpPr>
                <a:spLocks noChangeShapeType="1"/>
              </xdr:cNvSpPr>
            </xdr:nvSpPr>
            <xdr:spPr bwMode="auto">
              <a:xfrm>
                <a:off x="92" y="0"/>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Freeform 6">
                <a:extLst>
                  <a:ext uri="{FF2B5EF4-FFF2-40B4-BE49-F238E27FC236}">
                    <a16:creationId xmlns:a16="http://schemas.microsoft.com/office/drawing/2014/main" id="{00000000-0008-0000-0400-00001B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28" name="Line 7">
                <a:extLst>
                  <a:ext uri="{FF2B5EF4-FFF2-40B4-BE49-F238E27FC236}">
                    <a16:creationId xmlns:a16="http://schemas.microsoft.com/office/drawing/2014/main" id="{00000000-0008-0000-0400-00001C000000}"/>
                  </a:ext>
                </a:extLst>
              </xdr:cNvPr>
              <xdr:cNvSpPr>
                <a:spLocks noChangeShapeType="1"/>
              </xdr:cNvSpPr>
            </xdr:nvSpPr>
            <xdr:spPr bwMode="auto">
              <a:xfrm>
                <a:off x="272" y="68"/>
                <a:ext cx="5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 name="Line 8">
                <a:extLst>
                  <a:ext uri="{FF2B5EF4-FFF2-40B4-BE49-F238E27FC236}">
                    <a16:creationId xmlns:a16="http://schemas.microsoft.com/office/drawing/2014/main" id="{00000000-0008-0000-0400-00001D000000}"/>
                  </a:ext>
                </a:extLst>
              </xdr:cNvPr>
              <xdr:cNvSpPr>
                <a:spLocks noChangeShapeType="1"/>
              </xdr:cNvSpPr>
            </xdr:nvSpPr>
            <xdr:spPr bwMode="auto">
              <a:xfrm>
                <a:off x="-117" y="24"/>
                <a:ext cx="2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9">
                <a:extLst>
                  <a:ext uri="{FF2B5EF4-FFF2-40B4-BE49-F238E27FC236}">
                    <a16:creationId xmlns:a16="http://schemas.microsoft.com/office/drawing/2014/main" id="{00000000-0008-0000-0400-00001E000000}"/>
                  </a:ext>
                </a:extLst>
              </xdr:cNvPr>
              <xdr:cNvSpPr>
                <a:spLocks noChangeShapeType="1"/>
              </xdr:cNvSpPr>
            </xdr:nvSpPr>
            <xdr:spPr bwMode="auto">
              <a:xfrm>
                <a:off x="31" y="114"/>
                <a:ext cx="7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grpSp>
          <xdr:nvGrpSpPr>
            <xdr:cNvPr id="31" name="Group 10">
              <a:extLst>
                <a:ext uri="{FF2B5EF4-FFF2-40B4-BE49-F238E27FC236}">
                  <a16:creationId xmlns:a16="http://schemas.microsoft.com/office/drawing/2014/main" id="{00000000-0008-0000-0400-00001F000000}"/>
                </a:ext>
              </a:extLst>
            </xdr:cNvPr>
            <xdr:cNvGrpSpPr>
              <a:grpSpLocks/>
            </xdr:cNvGrpSpPr>
          </xdr:nvGrpSpPr>
          <xdr:grpSpPr bwMode="auto">
            <a:xfrm>
              <a:off x="5697747" y="2335217"/>
              <a:ext cx="1278547" cy="844030"/>
              <a:chOff x="663" y="0"/>
              <a:chExt cx="212" cy="136"/>
            </a:xfrm>
          </xdr:grpSpPr>
          <xdr:sp macro="" textlink="">
            <xdr:nvSpPr>
              <xdr:cNvPr id="32" name="Freeform 11">
                <a:extLst>
                  <a:ext uri="{FF2B5EF4-FFF2-40B4-BE49-F238E27FC236}">
                    <a16:creationId xmlns:a16="http://schemas.microsoft.com/office/drawing/2014/main" id="{00000000-0008-0000-0400-000020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 name="Line 12">
                <a:extLst>
                  <a:ext uri="{FF2B5EF4-FFF2-40B4-BE49-F238E27FC236}">
                    <a16:creationId xmlns:a16="http://schemas.microsoft.com/office/drawing/2014/main" id="{00000000-0008-0000-0400-000021000000}"/>
                  </a:ext>
                </a:extLst>
              </xdr:cNvPr>
              <xdr:cNvSpPr>
                <a:spLocks noChangeShapeType="1"/>
              </xdr:cNvSpPr>
            </xdr:nvSpPr>
            <xdr:spPr bwMode="auto">
              <a:xfrm>
                <a:off x="663" y="69"/>
                <a:ext cx="3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Oval 13">
                <a:extLst>
                  <a:ext uri="{FF2B5EF4-FFF2-40B4-BE49-F238E27FC236}">
                    <a16:creationId xmlns:a16="http://schemas.microsoft.com/office/drawing/2014/main" id="{00000000-0008-0000-0400-000022000000}"/>
                  </a:ext>
                </a:extLst>
              </xdr:cNvPr>
              <xdr:cNvSpPr>
                <a:spLocks noChangeArrowheads="1"/>
              </xdr:cNvSpPr>
            </xdr:nvSpPr>
            <xdr:spPr bwMode="auto">
              <a:xfrm>
                <a:off x="807" y="50"/>
                <a:ext cx="37" cy="37"/>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5" name="Line 14">
                <a:extLst>
                  <a:ext uri="{FF2B5EF4-FFF2-40B4-BE49-F238E27FC236}">
                    <a16:creationId xmlns:a16="http://schemas.microsoft.com/office/drawing/2014/main" id="{00000000-0008-0000-0400-000023000000}"/>
                  </a:ext>
                </a:extLst>
              </xdr:cNvPr>
              <xdr:cNvSpPr>
                <a:spLocks noChangeShapeType="1"/>
              </xdr:cNvSpPr>
            </xdr:nvSpPr>
            <xdr:spPr bwMode="auto">
              <a:xfrm>
                <a:off x="844" y="68"/>
                <a:ext cx="3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grpSp>
          <xdr:nvGrpSpPr>
            <xdr:cNvPr id="36" name="Group 15">
              <a:extLst>
                <a:ext uri="{FF2B5EF4-FFF2-40B4-BE49-F238E27FC236}">
                  <a16:creationId xmlns:a16="http://schemas.microsoft.com/office/drawing/2014/main" id="{00000000-0008-0000-0400-000024000000}"/>
                </a:ext>
              </a:extLst>
            </xdr:cNvPr>
            <xdr:cNvGrpSpPr>
              <a:grpSpLocks/>
            </xdr:cNvGrpSpPr>
          </xdr:nvGrpSpPr>
          <xdr:grpSpPr bwMode="auto">
            <a:xfrm>
              <a:off x="1380548" y="3337063"/>
              <a:ext cx="3415700" cy="976935"/>
              <a:chOff x="-127" y="244"/>
              <a:chExt cx="467" cy="136"/>
            </a:xfrm>
          </xdr:grpSpPr>
          <xdr:sp macro="" textlink="">
            <xdr:nvSpPr>
              <xdr:cNvPr id="37" name="Freeform 16">
                <a:extLst>
                  <a:ext uri="{FF2B5EF4-FFF2-40B4-BE49-F238E27FC236}">
                    <a16:creationId xmlns:a16="http://schemas.microsoft.com/office/drawing/2014/main" id="{00000000-0008-0000-0400-000025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38" name="Freeform 17">
                <a:extLst>
                  <a:ext uri="{FF2B5EF4-FFF2-40B4-BE49-F238E27FC236}">
                    <a16:creationId xmlns:a16="http://schemas.microsoft.com/office/drawing/2014/main" id="{00000000-0008-0000-0400-000026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 name="Line 18">
                <a:extLst>
                  <a:ext uri="{FF2B5EF4-FFF2-40B4-BE49-F238E27FC236}">
                    <a16:creationId xmlns:a16="http://schemas.microsoft.com/office/drawing/2014/main" id="{00000000-0008-0000-0400-000027000000}"/>
                  </a:ext>
                </a:extLst>
              </xdr:cNvPr>
              <xdr:cNvSpPr>
                <a:spLocks noChangeShapeType="1"/>
              </xdr:cNvSpPr>
            </xdr:nvSpPr>
            <xdr:spPr bwMode="auto">
              <a:xfrm>
                <a:off x="272" y="312"/>
                <a:ext cx="6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 name="Line 19">
                <a:extLst>
                  <a:ext uri="{FF2B5EF4-FFF2-40B4-BE49-F238E27FC236}">
                    <a16:creationId xmlns:a16="http://schemas.microsoft.com/office/drawing/2014/main" id="{00000000-0008-0000-0400-000028000000}"/>
                  </a:ext>
                </a:extLst>
              </xdr:cNvPr>
              <xdr:cNvSpPr>
                <a:spLocks noChangeShapeType="1"/>
              </xdr:cNvSpPr>
            </xdr:nvSpPr>
            <xdr:spPr bwMode="auto">
              <a:xfrm>
                <a:off x="-17" y="267"/>
                <a:ext cx="10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Line 20">
                <a:extLst>
                  <a:ext uri="{FF2B5EF4-FFF2-40B4-BE49-F238E27FC236}">
                    <a16:creationId xmlns:a16="http://schemas.microsoft.com/office/drawing/2014/main" id="{00000000-0008-0000-0400-000029000000}"/>
                  </a:ext>
                </a:extLst>
              </xdr:cNvPr>
              <xdr:cNvSpPr>
                <a:spLocks noChangeShapeType="1"/>
              </xdr:cNvSpPr>
            </xdr:nvSpPr>
            <xdr:spPr bwMode="auto">
              <a:xfrm>
                <a:off x="-127" y="358"/>
                <a:ext cx="21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xnSp macro="">
          <xdr:nvCxnSpPr>
            <xdr:cNvPr id="45" name="直線コネクタ 44">
              <a:extLst>
                <a:ext uri="{FF2B5EF4-FFF2-40B4-BE49-F238E27FC236}">
                  <a16:creationId xmlns:a16="http://schemas.microsoft.com/office/drawing/2014/main" id="{00000000-0008-0000-0400-00002D000000}"/>
                </a:ext>
              </a:extLst>
            </xdr:cNvPr>
            <xdr:cNvCxnSpPr>
              <a:stCxn id="40" idx="0"/>
            </xdr:cNvCxnSpPr>
          </xdr:nvCxnSpPr>
          <xdr:spPr>
            <a:xfrm flipH="1" flipV="1">
              <a:off x="2179095" y="1756683"/>
              <a:ext cx="5371" cy="174560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フリーフォーム 51">
              <a:extLst>
                <a:ext uri="{FF2B5EF4-FFF2-40B4-BE49-F238E27FC236}">
                  <a16:creationId xmlns:a16="http://schemas.microsoft.com/office/drawing/2014/main" id="{00000000-0008-0000-0400-000034000000}"/>
                </a:ext>
              </a:extLst>
            </xdr:cNvPr>
            <xdr:cNvSpPr/>
          </xdr:nvSpPr>
          <xdr:spPr>
            <a:xfrm>
              <a:off x="2459925" y="2461383"/>
              <a:ext cx="63934" cy="1684148"/>
            </a:xfrm>
            <a:custGeom>
              <a:avLst/>
              <a:gdLst>
                <a:gd name="connsiteX0" fmla="*/ 43543 w 43543"/>
                <a:gd name="connsiteY0" fmla="*/ 0 h 1453243"/>
                <a:gd name="connsiteX1" fmla="*/ 43543 w 43543"/>
                <a:gd name="connsiteY1" fmla="*/ 1453243 h 1453243"/>
                <a:gd name="connsiteX2" fmla="*/ 0 w 43543"/>
                <a:gd name="connsiteY2" fmla="*/ 1453243 h 1453243"/>
                <a:gd name="connsiteX3" fmla="*/ 0 w 43543"/>
                <a:gd name="connsiteY3" fmla="*/ 1453243 h 1453243"/>
                <a:gd name="connsiteX0" fmla="*/ 43543 w 43543"/>
                <a:gd name="connsiteY0" fmla="*/ 0 h 1453243"/>
                <a:gd name="connsiteX1" fmla="*/ 43543 w 43543"/>
                <a:gd name="connsiteY1" fmla="*/ 745671 h 1453243"/>
                <a:gd name="connsiteX2" fmla="*/ 43543 w 43543"/>
                <a:gd name="connsiteY2" fmla="*/ 1453243 h 1453243"/>
                <a:gd name="connsiteX3" fmla="*/ 0 w 43543"/>
                <a:gd name="connsiteY3" fmla="*/ 1453243 h 1453243"/>
                <a:gd name="connsiteX4" fmla="*/ 0 w 43543"/>
                <a:gd name="connsiteY4" fmla="*/ 1453243 h 1453243"/>
                <a:gd name="connsiteX0" fmla="*/ 43543 w 43543"/>
                <a:gd name="connsiteY0" fmla="*/ 0 h 1453243"/>
                <a:gd name="connsiteX1" fmla="*/ 43543 w 43543"/>
                <a:gd name="connsiteY1" fmla="*/ 745671 h 1453243"/>
                <a:gd name="connsiteX2" fmla="*/ 43543 w 43543"/>
                <a:gd name="connsiteY2" fmla="*/ 1072243 h 1453243"/>
                <a:gd name="connsiteX3" fmla="*/ 43543 w 43543"/>
                <a:gd name="connsiteY3" fmla="*/ 1453243 h 1453243"/>
                <a:gd name="connsiteX4" fmla="*/ 0 w 43543"/>
                <a:gd name="connsiteY4" fmla="*/ 1453243 h 1453243"/>
                <a:gd name="connsiteX5" fmla="*/ 0 w 43543"/>
                <a:gd name="connsiteY5"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6" fmla="*/ 0 w 43543"/>
                <a:gd name="connsiteY6"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0" fmla="*/ 338 w 338"/>
                <a:gd name="connsiteY0" fmla="*/ 0 h 1453243"/>
                <a:gd name="connsiteX1" fmla="*/ 338 w 338"/>
                <a:gd name="connsiteY1" fmla="*/ 745671 h 1453243"/>
                <a:gd name="connsiteX2" fmla="*/ 0 w 338"/>
                <a:gd name="connsiteY2" fmla="*/ 908957 h 1453243"/>
                <a:gd name="connsiteX3" fmla="*/ 338 w 338"/>
                <a:gd name="connsiteY3" fmla="*/ 1072243 h 1453243"/>
                <a:gd name="connsiteX4" fmla="*/ 338 w 338"/>
                <a:gd name="connsiteY4" fmla="*/ 1453243 h 1453243"/>
                <a:gd name="connsiteX0" fmla="*/ 10000 w 10000"/>
                <a:gd name="connsiteY0" fmla="*/ 0 h 10000"/>
                <a:gd name="connsiteX1" fmla="*/ 10000 w 10000"/>
                <a:gd name="connsiteY1" fmla="*/ 5131 h 10000"/>
                <a:gd name="connsiteX2" fmla="*/ 0 w 10000"/>
                <a:gd name="connsiteY2" fmla="*/ 6255 h 10000"/>
                <a:gd name="connsiteX3" fmla="*/ 10000 w 10000"/>
                <a:gd name="connsiteY3" fmla="*/ 6700 h 10000"/>
                <a:gd name="connsiteX4" fmla="*/ 10000 w 10000"/>
                <a:gd name="connsiteY4" fmla="*/ 10000 h 10000"/>
                <a:gd name="connsiteX0" fmla="*/ 10000 w 10000"/>
                <a:gd name="connsiteY0" fmla="*/ 0 h 10000"/>
                <a:gd name="connsiteX1" fmla="*/ 10000 w 10000"/>
                <a:gd name="connsiteY1" fmla="*/ 5583 h 10000"/>
                <a:gd name="connsiteX2" fmla="*/ 0 w 10000"/>
                <a:gd name="connsiteY2" fmla="*/ 6255 h 10000"/>
                <a:gd name="connsiteX3" fmla="*/ 10000 w 10000"/>
                <a:gd name="connsiteY3" fmla="*/ 6700 h 10000"/>
                <a:gd name="connsiteX4" fmla="*/ 10000 w 10000"/>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134 h 10000"/>
                <a:gd name="connsiteX3" fmla="*/ 110716 w 110716"/>
                <a:gd name="connsiteY3" fmla="*/ 6700 h 10000"/>
                <a:gd name="connsiteX4" fmla="*/ 110716 w 110716"/>
                <a:gd name="connsiteY4" fmla="*/ 10000 h 10000"/>
                <a:gd name="connsiteX0" fmla="*/ 117311 w 117311"/>
                <a:gd name="connsiteY0" fmla="*/ 0 h 11098"/>
                <a:gd name="connsiteX1" fmla="*/ 110716 w 117311"/>
                <a:gd name="connsiteY1" fmla="*/ 6681 h 11098"/>
                <a:gd name="connsiteX2" fmla="*/ 0 w 117311"/>
                <a:gd name="connsiteY2" fmla="*/ 7232 h 11098"/>
                <a:gd name="connsiteX3" fmla="*/ 110716 w 117311"/>
                <a:gd name="connsiteY3" fmla="*/ 7798 h 11098"/>
                <a:gd name="connsiteX4" fmla="*/ 110716 w 117311"/>
                <a:gd name="connsiteY4" fmla="*/ 11098 h 11098"/>
                <a:gd name="connsiteX0" fmla="*/ 117311 w 117311"/>
                <a:gd name="connsiteY0" fmla="*/ 0 h 11597"/>
                <a:gd name="connsiteX1" fmla="*/ 110716 w 117311"/>
                <a:gd name="connsiteY1" fmla="*/ 6681 h 11597"/>
                <a:gd name="connsiteX2" fmla="*/ 0 w 117311"/>
                <a:gd name="connsiteY2" fmla="*/ 7232 h 11597"/>
                <a:gd name="connsiteX3" fmla="*/ 110716 w 117311"/>
                <a:gd name="connsiteY3" fmla="*/ 7798 h 11597"/>
                <a:gd name="connsiteX4" fmla="*/ 110716 w 117311"/>
                <a:gd name="connsiteY4" fmla="*/ 11597 h 115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311" h="11597">
                  <a:moveTo>
                    <a:pt x="117311" y="0"/>
                  </a:moveTo>
                  <a:lnTo>
                    <a:pt x="110716" y="6681"/>
                  </a:lnTo>
                  <a:cubicBezTo>
                    <a:pt x="105589" y="6974"/>
                    <a:pt x="9668" y="6765"/>
                    <a:pt x="0" y="7232"/>
                  </a:cubicBezTo>
                  <a:cubicBezTo>
                    <a:pt x="3343" y="7606"/>
                    <a:pt x="107373" y="7424"/>
                    <a:pt x="110716" y="7798"/>
                  </a:cubicBezTo>
                  <a:lnTo>
                    <a:pt x="110716" y="11597"/>
                  </a:lnTo>
                </a:path>
              </a:pathLst>
            </a:cu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2" name="Group 15">
              <a:extLst>
                <a:ext uri="{FF2B5EF4-FFF2-40B4-BE49-F238E27FC236}">
                  <a16:creationId xmlns:a16="http://schemas.microsoft.com/office/drawing/2014/main" id="{00000000-0008-0000-0400-00002A000000}"/>
                </a:ext>
              </a:extLst>
            </xdr:cNvPr>
            <xdr:cNvGrpSpPr>
              <a:grpSpLocks/>
            </xdr:cNvGrpSpPr>
          </xdr:nvGrpSpPr>
          <xdr:grpSpPr bwMode="auto">
            <a:xfrm>
              <a:off x="5536524" y="1938258"/>
              <a:ext cx="4459537" cy="976934"/>
              <a:chOff x="-264" y="244"/>
              <a:chExt cx="611" cy="136"/>
            </a:xfrm>
          </xdr:grpSpPr>
          <xdr:sp macro="" textlink="">
            <xdr:nvSpPr>
              <xdr:cNvPr id="43" name="Freeform 16">
                <a:extLst>
                  <a:ext uri="{FF2B5EF4-FFF2-40B4-BE49-F238E27FC236}">
                    <a16:creationId xmlns:a16="http://schemas.microsoft.com/office/drawing/2014/main" id="{00000000-0008-0000-0400-00002B000000}"/>
                  </a:ext>
                </a:extLst>
              </xdr:cNvPr>
              <xdr:cNvSpPr>
                <a:spLocks noChangeArrowheads="1"/>
              </xdr:cNvSpPr>
            </xdr:nvSpPr>
            <xdr:spPr bwMode="auto">
              <a:xfrm>
                <a:off x="172"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44" name="Freeform 17">
                <a:extLst>
                  <a:ext uri="{FF2B5EF4-FFF2-40B4-BE49-F238E27FC236}">
                    <a16:creationId xmlns:a16="http://schemas.microsoft.com/office/drawing/2014/main" id="{00000000-0008-0000-0400-00002C000000}"/>
                  </a:ext>
                </a:extLst>
              </xdr:cNvPr>
              <xdr:cNvSpPr>
                <a:spLocks noChangeArrowheads="1"/>
              </xdr:cNvSpPr>
            </xdr:nvSpPr>
            <xdr:spPr bwMode="auto">
              <a:xfrm>
                <a:off x="59"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18">
                <a:extLst>
                  <a:ext uri="{FF2B5EF4-FFF2-40B4-BE49-F238E27FC236}">
                    <a16:creationId xmlns:a16="http://schemas.microsoft.com/office/drawing/2014/main" id="{00000000-0008-0000-0400-00002E000000}"/>
                  </a:ext>
                </a:extLst>
              </xdr:cNvPr>
              <xdr:cNvSpPr>
                <a:spLocks noChangeShapeType="1"/>
              </xdr:cNvSpPr>
            </xdr:nvSpPr>
            <xdr:spPr bwMode="auto">
              <a:xfrm flipV="1">
                <a:off x="240" y="310"/>
                <a:ext cx="107"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 name="Line 19">
                <a:extLst>
                  <a:ext uri="{FF2B5EF4-FFF2-40B4-BE49-F238E27FC236}">
                    <a16:creationId xmlns:a16="http://schemas.microsoft.com/office/drawing/2014/main" id="{00000000-0008-0000-0400-00002F000000}"/>
                  </a:ext>
                </a:extLst>
              </xdr:cNvPr>
              <xdr:cNvSpPr>
                <a:spLocks noChangeShapeType="1"/>
              </xdr:cNvSpPr>
            </xdr:nvSpPr>
            <xdr:spPr bwMode="auto">
              <a:xfrm flipV="1">
                <a:off x="-264" y="267"/>
                <a:ext cx="323"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0" name="Line 12">
              <a:extLst>
                <a:ext uri="{FF2B5EF4-FFF2-40B4-BE49-F238E27FC236}">
                  <a16:creationId xmlns:a16="http://schemas.microsoft.com/office/drawing/2014/main" id="{00000000-0008-0000-0400-000032000000}"/>
                </a:ext>
              </a:extLst>
            </xdr:cNvPr>
            <xdr:cNvSpPr>
              <a:spLocks noChangeShapeType="1"/>
            </xdr:cNvSpPr>
          </xdr:nvSpPr>
          <xdr:spPr bwMode="auto">
            <a:xfrm>
              <a:off x="5535267" y="3839817"/>
              <a:ext cx="4462264"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flipV="1">
              <a:off x="5711627" y="2777159"/>
              <a:ext cx="0" cy="107218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4" name="Line 14">
            <a:extLst>
              <a:ext uri="{FF2B5EF4-FFF2-40B4-BE49-F238E27FC236}">
                <a16:creationId xmlns:a16="http://schemas.microsoft.com/office/drawing/2014/main" id="{00000000-0008-0000-0400-000036000000}"/>
              </a:ext>
            </a:extLst>
          </xdr:cNvPr>
          <xdr:cNvSpPr>
            <a:spLocks noChangeShapeType="1"/>
          </xdr:cNvSpPr>
        </xdr:nvSpPr>
        <xdr:spPr bwMode="auto">
          <a:xfrm flipV="1">
            <a:off x="6692348" y="2376280"/>
            <a:ext cx="10229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670477</xdr:colOff>
      <xdr:row>7</xdr:row>
      <xdr:rowOff>85726</xdr:rowOff>
    </xdr:from>
    <xdr:to>
      <xdr:col>9</xdr:col>
      <xdr:colOff>47831</xdr:colOff>
      <xdr:row>13</xdr:row>
      <xdr:rowOff>47932</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2393636" y="1644362"/>
          <a:ext cx="3213331" cy="1070570"/>
          <a:chOff x="-94" y="0"/>
          <a:chExt cx="421" cy="136"/>
        </a:xfrm>
      </xdr:grpSpPr>
      <xdr:sp macro="" textlink="">
        <xdr:nvSpPr>
          <xdr:cNvPr id="3" name="Freeform 2">
            <a:extLst>
              <a:ext uri="{FF2B5EF4-FFF2-40B4-BE49-F238E27FC236}">
                <a16:creationId xmlns:a16="http://schemas.microsoft.com/office/drawing/2014/main" id="{00000000-0008-0000-0500-000003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4" name="Freeform 3">
            <a:extLst>
              <a:ext uri="{FF2B5EF4-FFF2-40B4-BE49-F238E27FC236}">
                <a16:creationId xmlns:a16="http://schemas.microsoft.com/office/drawing/2014/main" id="{00000000-0008-0000-0500-000004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92" y="136"/>
            <a:ext cx="9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92" y="0"/>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Freeform 6">
            <a:extLst>
              <a:ext uri="{FF2B5EF4-FFF2-40B4-BE49-F238E27FC236}">
                <a16:creationId xmlns:a16="http://schemas.microsoft.com/office/drawing/2014/main" id="{00000000-0008-0000-0500-000007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a:off x="272" y="68"/>
            <a:ext cx="5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a:off x="-94" y="24"/>
            <a:ext cx="202"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a:off x="31" y="114"/>
            <a:ext cx="7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10</xdr:col>
      <xdr:colOff>161653</xdr:colOff>
      <xdr:row>11</xdr:row>
      <xdr:rowOff>165588</xdr:rowOff>
    </xdr:from>
    <xdr:to>
      <xdr:col>12</xdr:col>
      <xdr:colOff>26204</xdr:colOff>
      <xdr:row>16</xdr:row>
      <xdr:rowOff>139944</xdr:rowOff>
    </xdr:to>
    <xdr:grpSp>
      <xdr:nvGrpSpPr>
        <xdr:cNvPr id="11" name="Group 10">
          <a:extLst>
            <a:ext uri="{FF2B5EF4-FFF2-40B4-BE49-F238E27FC236}">
              <a16:creationId xmlns:a16="http://schemas.microsoft.com/office/drawing/2014/main" id="{00000000-0008-0000-0500-00000B000000}"/>
            </a:ext>
          </a:extLst>
        </xdr:cNvPr>
        <xdr:cNvGrpSpPr>
          <a:grpSpLocks/>
        </xdr:cNvGrpSpPr>
      </xdr:nvGrpSpPr>
      <xdr:grpSpPr bwMode="auto">
        <a:xfrm>
          <a:off x="6404858" y="2486224"/>
          <a:ext cx="1336596" cy="840265"/>
          <a:chOff x="663" y="0"/>
          <a:chExt cx="222" cy="136"/>
        </a:xfrm>
      </xdr:grpSpPr>
      <xdr:sp macro="" textlink="">
        <xdr:nvSpPr>
          <xdr:cNvPr id="12" name="Freeform 11">
            <a:extLst>
              <a:ext uri="{FF2B5EF4-FFF2-40B4-BE49-F238E27FC236}">
                <a16:creationId xmlns:a16="http://schemas.microsoft.com/office/drawing/2014/main" id="{00000000-0008-0000-0500-00000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a:off x="663" y="69"/>
            <a:ext cx="3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Oval 13">
            <a:extLst>
              <a:ext uri="{FF2B5EF4-FFF2-40B4-BE49-F238E27FC236}">
                <a16:creationId xmlns:a16="http://schemas.microsoft.com/office/drawing/2014/main" id="{00000000-0008-0000-0500-00000E000000}"/>
              </a:ext>
            </a:extLst>
          </xdr:cNvPr>
          <xdr:cNvSpPr>
            <a:spLocks noChangeArrowheads="1"/>
          </xdr:cNvSpPr>
        </xdr:nvSpPr>
        <xdr:spPr bwMode="auto">
          <a:xfrm>
            <a:off x="807" y="50"/>
            <a:ext cx="37" cy="37"/>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Line 14">
            <a:extLst>
              <a:ext uri="{FF2B5EF4-FFF2-40B4-BE49-F238E27FC236}">
                <a16:creationId xmlns:a16="http://schemas.microsoft.com/office/drawing/2014/main" id="{00000000-0008-0000-0500-00000F000000}"/>
              </a:ext>
            </a:extLst>
          </xdr:cNvPr>
          <xdr:cNvSpPr>
            <a:spLocks noChangeShapeType="1"/>
          </xdr:cNvSpPr>
        </xdr:nvSpPr>
        <xdr:spPr bwMode="auto">
          <a:xfrm>
            <a:off x="844" y="68"/>
            <a:ext cx="4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653977</xdr:colOff>
      <xdr:row>17</xdr:row>
      <xdr:rowOff>123825</xdr:rowOff>
    </xdr:from>
    <xdr:to>
      <xdr:col>9</xdr:col>
      <xdr:colOff>49070</xdr:colOff>
      <xdr:row>22</xdr:row>
      <xdr:rowOff>164826</xdr:rowOff>
    </xdr:to>
    <xdr:grpSp>
      <xdr:nvGrpSpPr>
        <xdr:cNvPr id="16" name="Group 15">
          <a:extLst>
            <a:ext uri="{FF2B5EF4-FFF2-40B4-BE49-F238E27FC236}">
              <a16:creationId xmlns:a16="http://schemas.microsoft.com/office/drawing/2014/main" id="{00000000-0008-0000-0500-000010000000}"/>
            </a:ext>
          </a:extLst>
        </xdr:cNvPr>
        <xdr:cNvGrpSpPr>
          <a:grpSpLocks/>
        </xdr:cNvGrpSpPr>
      </xdr:nvGrpSpPr>
      <xdr:grpSpPr bwMode="auto">
        <a:xfrm>
          <a:off x="2377136" y="3483552"/>
          <a:ext cx="3231070" cy="976183"/>
          <a:chOff x="-105" y="244"/>
          <a:chExt cx="445" cy="136"/>
        </a:xfrm>
      </xdr:grpSpPr>
      <xdr:sp macro="" textlink="">
        <xdr:nvSpPr>
          <xdr:cNvPr id="17" name="Freeform 16">
            <a:extLst>
              <a:ext uri="{FF2B5EF4-FFF2-40B4-BE49-F238E27FC236}">
                <a16:creationId xmlns:a16="http://schemas.microsoft.com/office/drawing/2014/main" id="{00000000-0008-0000-0500-000011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8" name="Freeform 17">
            <a:extLst>
              <a:ext uri="{FF2B5EF4-FFF2-40B4-BE49-F238E27FC236}">
                <a16:creationId xmlns:a16="http://schemas.microsoft.com/office/drawing/2014/main" id="{00000000-0008-0000-0500-000012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Line 18">
            <a:extLst>
              <a:ext uri="{FF2B5EF4-FFF2-40B4-BE49-F238E27FC236}">
                <a16:creationId xmlns:a16="http://schemas.microsoft.com/office/drawing/2014/main" id="{00000000-0008-0000-0500-000013000000}"/>
              </a:ext>
            </a:extLst>
          </xdr:cNvPr>
          <xdr:cNvSpPr>
            <a:spLocks noChangeShapeType="1"/>
          </xdr:cNvSpPr>
        </xdr:nvSpPr>
        <xdr:spPr bwMode="auto">
          <a:xfrm>
            <a:off x="272" y="312"/>
            <a:ext cx="6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19">
            <a:extLst>
              <a:ext uri="{FF2B5EF4-FFF2-40B4-BE49-F238E27FC236}">
                <a16:creationId xmlns:a16="http://schemas.microsoft.com/office/drawing/2014/main" id="{00000000-0008-0000-0500-000014000000}"/>
              </a:ext>
            </a:extLst>
          </xdr:cNvPr>
          <xdr:cNvSpPr>
            <a:spLocks noChangeShapeType="1"/>
          </xdr:cNvSpPr>
        </xdr:nvSpPr>
        <xdr:spPr bwMode="auto">
          <a:xfrm>
            <a:off x="-17" y="267"/>
            <a:ext cx="10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00000000-0008-0000-0500-000015000000}"/>
              </a:ext>
            </a:extLst>
          </xdr:cNvPr>
          <xdr:cNvSpPr>
            <a:spLocks noChangeShapeType="1"/>
          </xdr:cNvSpPr>
        </xdr:nvSpPr>
        <xdr:spPr bwMode="auto">
          <a:xfrm>
            <a:off x="-105" y="358"/>
            <a:ext cx="1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604157</xdr:colOff>
      <xdr:row>8</xdr:row>
      <xdr:rowOff>108858</xdr:rowOff>
    </xdr:from>
    <xdr:to>
      <xdr:col>4</xdr:col>
      <xdr:colOff>609528</xdr:colOff>
      <xdr:row>18</xdr:row>
      <xdr:rowOff>115110</xdr:rowOff>
    </xdr:to>
    <xdr:cxnSp macro="">
      <xdr:nvCxnSpPr>
        <xdr:cNvPr id="22" name="直線コネクタ 21">
          <a:extLst>
            <a:ext uri="{FF2B5EF4-FFF2-40B4-BE49-F238E27FC236}">
              <a16:creationId xmlns:a16="http://schemas.microsoft.com/office/drawing/2014/main" id="{00000000-0008-0000-0500-000016000000}"/>
            </a:ext>
          </a:extLst>
        </xdr:cNvPr>
        <xdr:cNvCxnSpPr>
          <a:stCxn id="20" idx="0"/>
        </xdr:cNvCxnSpPr>
      </xdr:nvCxnSpPr>
      <xdr:spPr>
        <a:xfrm flipH="1" flipV="1">
          <a:off x="1975757" y="1480458"/>
          <a:ext cx="5371" cy="172075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197530</xdr:colOff>
      <xdr:row>12</xdr:row>
      <xdr:rowOff>51555</xdr:rowOff>
    </xdr:from>
    <xdr:to>
      <xdr:col>5</xdr:col>
      <xdr:colOff>261464</xdr:colOff>
      <xdr:row>21</xdr:row>
      <xdr:rowOff>170290</xdr:rowOff>
    </xdr:to>
    <xdr:sp macro="" textlink="">
      <xdr:nvSpPr>
        <xdr:cNvPr id="23" name="フリーフォーム 22">
          <a:extLst>
            <a:ext uri="{FF2B5EF4-FFF2-40B4-BE49-F238E27FC236}">
              <a16:creationId xmlns:a16="http://schemas.microsoft.com/office/drawing/2014/main" id="{00000000-0008-0000-0500-000017000000}"/>
            </a:ext>
          </a:extLst>
        </xdr:cNvPr>
        <xdr:cNvSpPr/>
      </xdr:nvSpPr>
      <xdr:spPr>
        <a:xfrm>
          <a:off x="1928595" y="2370685"/>
          <a:ext cx="63934" cy="1750409"/>
        </a:xfrm>
        <a:custGeom>
          <a:avLst/>
          <a:gdLst>
            <a:gd name="connsiteX0" fmla="*/ 43543 w 43543"/>
            <a:gd name="connsiteY0" fmla="*/ 0 h 1453243"/>
            <a:gd name="connsiteX1" fmla="*/ 43543 w 43543"/>
            <a:gd name="connsiteY1" fmla="*/ 1453243 h 1453243"/>
            <a:gd name="connsiteX2" fmla="*/ 0 w 43543"/>
            <a:gd name="connsiteY2" fmla="*/ 1453243 h 1453243"/>
            <a:gd name="connsiteX3" fmla="*/ 0 w 43543"/>
            <a:gd name="connsiteY3" fmla="*/ 1453243 h 1453243"/>
            <a:gd name="connsiteX0" fmla="*/ 43543 w 43543"/>
            <a:gd name="connsiteY0" fmla="*/ 0 h 1453243"/>
            <a:gd name="connsiteX1" fmla="*/ 43543 w 43543"/>
            <a:gd name="connsiteY1" fmla="*/ 745671 h 1453243"/>
            <a:gd name="connsiteX2" fmla="*/ 43543 w 43543"/>
            <a:gd name="connsiteY2" fmla="*/ 1453243 h 1453243"/>
            <a:gd name="connsiteX3" fmla="*/ 0 w 43543"/>
            <a:gd name="connsiteY3" fmla="*/ 1453243 h 1453243"/>
            <a:gd name="connsiteX4" fmla="*/ 0 w 43543"/>
            <a:gd name="connsiteY4" fmla="*/ 1453243 h 1453243"/>
            <a:gd name="connsiteX0" fmla="*/ 43543 w 43543"/>
            <a:gd name="connsiteY0" fmla="*/ 0 h 1453243"/>
            <a:gd name="connsiteX1" fmla="*/ 43543 w 43543"/>
            <a:gd name="connsiteY1" fmla="*/ 745671 h 1453243"/>
            <a:gd name="connsiteX2" fmla="*/ 43543 w 43543"/>
            <a:gd name="connsiteY2" fmla="*/ 1072243 h 1453243"/>
            <a:gd name="connsiteX3" fmla="*/ 43543 w 43543"/>
            <a:gd name="connsiteY3" fmla="*/ 1453243 h 1453243"/>
            <a:gd name="connsiteX4" fmla="*/ 0 w 43543"/>
            <a:gd name="connsiteY4" fmla="*/ 1453243 h 1453243"/>
            <a:gd name="connsiteX5" fmla="*/ 0 w 43543"/>
            <a:gd name="connsiteY5"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6" fmla="*/ 0 w 43543"/>
            <a:gd name="connsiteY6"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0" fmla="*/ 338 w 338"/>
            <a:gd name="connsiteY0" fmla="*/ 0 h 1453243"/>
            <a:gd name="connsiteX1" fmla="*/ 338 w 338"/>
            <a:gd name="connsiteY1" fmla="*/ 745671 h 1453243"/>
            <a:gd name="connsiteX2" fmla="*/ 0 w 338"/>
            <a:gd name="connsiteY2" fmla="*/ 908957 h 1453243"/>
            <a:gd name="connsiteX3" fmla="*/ 338 w 338"/>
            <a:gd name="connsiteY3" fmla="*/ 1072243 h 1453243"/>
            <a:gd name="connsiteX4" fmla="*/ 338 w 338"/>
            <a:gd name="connsiteY4" fmla="*/ 1453243 h 1453243"/>
            <a:gd name="connsiteX0" fmla="*/ 10000 w 10000"/>
            <a:gd name="connsiteY0" fmla="*/ 0 h 10000"/>
            <a:gd name="connsiteX1" fmla="*/ 10000 w 10000"/>
            <a:gd name="connsiteY1" fmla="*/ 5131 h 10000"/>
            <a:gd name="connsiteX2" fmla="*/ 0 w 10000"/>
            <a:gd name="connsiteY2" fmla="*/ 6255 h 10000"/>
            <a:gd name="connsiteX3" fmla="*/ 10000 w 10000"/>
            <a:gd name="connsiteY3" fmla="*/ 6700 h 10000"/>
            <a:gd name="connsiteX4" fmla="*/ 10000 w 10000"/>
            <a:gd name="connsiteY4" fmla="*/ 10000 h 10000"/>
            <a:gd name="connsiteX0" fmla="*/ 10000 w 10000"/>
            <a:gd name="connsiteY0" fmla="*/ 0 h 10000"/>
            <a:gd name="connsiteX1" fmla="*/ 10000 w 10000"/>
            <a:gd name="connsiteY1" fmla="*/ 5583 h 10000"/>
            <a:gd name="connsiteX2" fmla="*/ 0 w 10000"/>
            <a:gd name="connsiteY2" fmla="*/ 6255 h 10000"/>
            <a:gd name="connsiteX3" fmla="*/ 10000 w 10000"/>
            <a:gd name="connsiteY3" fmla="*/ 6700 h 10000"/>
            <a:gd name="connsiteX4" fmla="*/ 10000 w 10000"/>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134 h 10000"/>
            <a:gd name="connsiteX3" fmla="*/ 110716 w 110716"/>
            <a:gd name="connsiteY3" fmla="*/ 6700 h 10000"/>
            <a:gd name="connsiteX4" fmla="*/ 110716 w 110716"/>
            <a:gd name="connsiteY4" fmla="*/ 10000 h 10000"/>
            <a:gd name="connsiteX0" fmla="*/ 117311 w 117311"/>
            <a:gd name="connsiteY0" fmla="*/ 0 h 11098"/>
            <a:gd name="connsiteX1" fmla="*/ 110716 w 117311"/>
            <a:gd name="connsiteY1" fmla="*/ 6681 h 11098"/>
            <a:gd name="connsiteX2" fmla="*/ 0 w 117311"/>
            <a:gd name="connsiteY2" fmla="*/ 7232 h 11098"/>
            <a:gd name="connsiteX3" fmla="*/ 110716 w 117311"/>
            <a:gd name="connsiteY3" fmla="*/ 7798 h 11098"/>
            <a:gd name="connsiteX4" fmla="*/ 110716 w 117311"/>
            <a:gd name="connsiteY4" fmla="*/ 11098 h 11098"/>
            <a:gd name="connsiteX0" fmla="*/ 117311 w 117311"/>
            <a:gd name="connsiteY0" fmla="*/ 0 h 11597"/>
            <a:gd name="connsiteX1" fmla="*/ 110716 w 117311"/>
            <a:gd name="connsiteY1" fmla="*/ 6681 h 11597"/>
            <a:gd name="connsiteX2" fmla="*/ 0 w 117311"/>
            <a:gd name="connsiteY2" fmla="*/ 7232 h 11597"/>
            <a:gd name="connsiteX3" fmla="*/ 110716 w 117311"/>
            <a:gd name="connsiteY3" fmla="*/ 7798 h 11597"/>
            <a:gd name="connsiteX4" fmla="*/ 110716 w 117311"/>
            <a:gd name="connsiteY4" fmla="*/ 11597 h 115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311" h="11597">
              <a:moveTo>
                <a:pt x="117311" y="0"/>
              </a:moveTo>
              <a:lnTo>
                <a:pt x="110716" y="6681"/>
              </a:lnTo>
              <a:cubicBezTo>
                <a:pt x="105589" y="6974"/>
                <a:pt x="9668" y="6765"/>
                <a:pt x="0" y="7232"/>
              </a:cubicBezTo>
              <a:cubicBezTo>
                <a:pt x="3343" y="7606"/>
                <a:pt x="107373" y="7424"/>
                <a:pt x="110716" y="7798"/>
              </a:cubicBezTo>
              <a:lnTo>
                <a:pt x="110716" y="11597"/>
              </a:lnTo>
            </a:path>
          </a:pathLst>
        </a:cu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658482</xdr:colOff>
      <xdr:row>9</xdr:row>
      <xdr:rowOff>116498</xdr:rowOff>
    </xdr:from>
    <xdr:to>
      <xdr:col>16</xdr:col>
      <xdr:colOff>25925</xdr:colOff>
      <xdr:row>14</xdr:row>
      <xdr:rowOff>157497</xdr:rowOff>
    </xdr:to>
    <xdr:grpSp>
      <xdr:nvGrpSpPr>
        <xdr:cNvPr id="24" name="Group 15">
          <a:extLst>
            <a:ext uri="{FF2B5EF4-FFF2-40B4-BE49-F238E27FC236}">
              <a16:creationId xmlns:a16="http://schemas.microsoft.com/office/drawing/2014/main" id="{00000000-0008-0000-0500-000018000000}"/>
            </a:ext>
          </a:extLst>
        </xdr:cNvPr>
        <xdr:cNvGrpSpPr>
          <a:grpSpLocks/>
        </xdr:cNvGrpSpPr>
      </xdr:nvGrpSpPr>
      <xdr:grpSpPr bwMode="auto">
        <a:xfrm>
          <a:off x="6217618" y="2021498"/>
          <a:ext cx="4424352" cy="976181"/>
          <a:chOff x="-264" y="244"/>
          <a:chExt cx="608" cy="136"/>
        </a:xfrm>
      </xdr:grpSpPr>
      <xdr:sp macro="" textlink="">
        <xdr:nvSpPr>
          <xdr:cNvPr id="25" name="Freeform 16">
            <a:extLst>
              <a:ext uri="{FF2B5EF4-FFF2-40B4-BE49-F238E27FC236}">
                <a16:creationId xmlns:a16="http://schemas.microsoft.com/office/drawing/2014/main" id="{00000000-0008-0000-0500-000019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26" name="Freeform 17">
            <a:extLst>
              <a:ext uri="{FF2B5EF4-FFF2-40B4-BE49-F238E27FC236}">
                <a16:creationId xmlns:a16="http://schemas.microsoft.com/office/drawing/2014/main" id="{00000000-0008-0000-0500-00001A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 name="Line 18">
            <a:extLst>
              <a:ext uri="{FF2B5EF4-FFF2-40B4-BE49-F238E27FC236}">
                <a16:creationId xmlns:a16="http://schemas.microsoft.com/office/drawing/2014/main" id="{00000000-0008-0000-0500-00001B000000}"/>
              </a:ext>
            </a:extLst>
          </xdr:cNvPr>
          <xdr:cNvSpPr>
            <a:spLocks noChangeShapeType="1"/>
          </xdr:cNvSpPr>
        </xdr:nvSpPr>
        <xdr:spPr bwMode="auto">
          <a:xfrm>
            <a:off x="272" y="312"/>
            <a:ext cx="72"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Line 19">
            <a:extLst>
              <a:ext uri="{FF2B5EF4-FFF2-40B4-BE49-F238E27FC236}">
                <a16:creationId xmlns:a16="http://schemas.microsoft.com/office/drawing/2014/main" id="{00000000-0008-0000-0500-00001C000000}"/>
              </a:ext>
            </a:extLst>
          </xdr:cNvPr>
          <xdr:cNvSpPr>
            <a:spLocks noChangeShapeType="1"/>
          </xdr:cNvSpPr>
        </xdr:nvSpPr>
        <xdr:spPr bwMode="auto">
          <a:xfrm>
            <a:off x="-264" y="267"/>
            <a:ext cx="35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657225</xdr:colOff>
      <xdr:row>20</xdr:row>
      <xdr:rowOff>104775</xdr:rowOff>
    </xdr:from>
    <xdr:to>
      <xdr:col>16</xdr:col>
      <xdr:colOff>38100</xdr:colOff>
      <xdr:row>20</xdr:row>
      <xdr:rowOff>104775</xdr:rowOff>
    </xdr:to>
    <xdr:sp macro="" textlink="">
      <xdr:nvSpPr>
        <xdr:cNvPr id="29" name="Line 12">
          <a:extLst>
            <a:ext uri="{FF2B5EF4-FFF2-40B4-BE49-F238E27FC236}">
              <a16:creationId xmlns:a16="http://schemas.microsoft.com/office/drawing/2014/main" id="{00000000-0008-0000-0500-00001D000000}"/>
            </a:ext>
          </a:extLst>
        </xdr:cNvPr>
        <xdr:cNvSpPr>
          <a:spLocks noChangeShapeType="1"/>
        </xdr:cNvSpPr>
      </xdr:nvSpPr>
      <xdr:spPr bwMode="auto">
        <a:xfrm>
          <a:off x="5191125" y="3533775"/>
          <a:ext cx="44481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175532</xdr:colOff>
      <xdr:row>14</xdr:row>
      <xdr:rowOff>85725</xdr:rowOff>
    </xdr:from>
    <xdr:to>
      <xdr:col>10</xdr:col>
      <xdr:colOff>175532</xdr:colOff>
      <xdr:row>20</xdr:row>
      <xdr:rowOff>114300</xdr:rowOff>
    </xdr:to>
    <xdr:cxnSp macro="">
      <xdr:nvCxnSpPr>
        <xdr:cNvPr id="30" name="直線コネクタ 29">
          <a:extLst>
            <a:ext uri="{FF2B5EF4-FFF2-40B4-BE49-F238E27FC236}">
              <a16:creationId xmlns:a16="http://schemas.microsoft.com/office/drawing/2014/main" id="{00000000-0008-0000-0500-00001E000000}"/>
            </a:ext>
          </a:extLst>
        </xdr:cNvPr>
        <xdr:cNvCxnSpPr/>
      </xdr:nvCxnSpPr>
      <xdr:spPr>
        <a:xfrm flipV="1">
          <a:off x="5395232" y="2486025"/>
          <a:ext cx="0" cy="10572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666750</xdr:colOff>
      <xdr:row>14</xdr:row>
      <xdr:rowOff>66675</xdr:rowOff>
    </xdr:from>
    <xdr:to>
      <xdr:col>13</xdr:col>
      <xdr:colOff>409575</xdr:colOff>
      <xdr:row>14</xdr:row>
      <xdr:rowOff>66675</xdr:rowOff>
    </xdr:to>
    <xdr:sp macro="" textlink="">
      <xdr:nvSpPr>
        <xdr:cNvPr id="31" name="Line 14">
          <a:extLst>
            <a:ext uri="{FF2B5EF4-FFF2-40B4-BE49-F238E27FC236}">
              <a16:creationId xmlns:a16="http://schemas.microsoft.com/office/drawing/2014/main" id="{00000000-0008-0000-0500-00001F000000}"/>
            </a:ext>
          </a:extLst>
        </xdr:cNvPr>
        <xdr:cNvSpPr>
          <a:spLocks noChangeShapeType="1"/>
        </xdr:cNvSpPr>
      </xdr:nvSpPr>
      <xdr:spPr bwMode="auto">
        <a:xfrm>
          <a:off x="7362825" y="2466975"/>
          <a:ext cx="4286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670477</xdr:colOff>
      <xdr:row>7</xdr:row>
      <xdr:rowOff>85726</xdr:rowOff>
    </xdr:from>
    <xdr:to>
      <xdr:col>9</xdr:col>
      <xdr:colOff>47831</xdr:colOff>
      <xdr:row>13</xdr:row>
      <xdr:rowOff>47931</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2263750" y="1644362"/>
          <a:ext cx="3213331" cy="1070569"/>
          <a:chOff x="-94" y="0"/>
          <a:chExt cx="421" cy="136"/>
        </a:xfrm>
      </xdr:grpSpPr>
      <xdr:sp macro="" textlink="">
        <xdr:nvSpPr>
          <xdr:cNvPr id="3" name="Freeform 2">
            <a:extLst>
              <a:ext uri="{FF2B5EF4-FFF2-40B4-BE49-F238E27FC236}">
                <a16:creationId xmlns:a16="http://schemas.microsoft.com/office/drawing/2014/main" id="{00000000-0008-0000-0600-000003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4" name="Freeform 3">
            <a:extLst>
              <a:ext uri="{FF2B5EF4-FFF2-40B4-BE49-F238E27FC236}">
                <a16:creationId xmlns:a16="http://schemas.microsoft.com/office/drawing/2014/main" id="{00000000-0008-0000-0600-000004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92" y="136"/>
            <a:ext cx="9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92" y="0"/>
            <a:ext cx="91" cy="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Freeform 6">
            <a:extLst>
              <a:ext uri="{FF2B5EF4-FFF2-40B4-BE49-F238E27FC236}">
                <a16:creationId xmlns:a16="http://schemas.microsoft.com/office/drawing/2014/main" id="{00000000-0008-0000-0600-000007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a:off x="272" y="68"/>
            <a:ext cx="5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00000000-0008-0000-0600-000009000000}"/>
              </a:ext>
            </a:extLst>
          </xdr:cNvPr>
          <xdr:cNvSpPr>
            <a:spLocks noChangeShapeType="1"/>
          </xdr:cNvSpPr>
        </xdr:nvSpPr>
        <xdr:spPr bwMode="auto">
          <a:xfrm>
            <a:off x="-94" y="24"/>
            <a:ext cx="202"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9">
            <a:extLst>
              <a:ext uri="{FF2B5EF4-FFF2-40B4-BE49-F238E27FC236}">
                <a16:creationId xmlns:a16="http://schemas.microsoft.com/office/drawing/2014/main" id="{00000000-0008-0000-0600-00000A000000}"/>
              </a:ext>
            </a:extLst>
          </xdr:cNvPr>
          <xdr:cNvSpPr>
            <a:spLocks noChangeShapeType="1"/>
          </xdr:cNvSpPr>
        </xdr:nvSpPr>
        <xdr:spPr bwMode="auto">
          <a:xfrm>
            <a:off x="31" y="114"/>
            <a:ext cx="7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10</xdr:col>
      <xdr:colOff>161653</xdr:colOff>
      <xdr:row>11</xdr:row>
      <xdr:rowOff>165588</xdr:rowOff>
    </xdr:from>
    <xdr:to>
      <xdr:col>12</xdr:col>
      <xdr:colOff>26204</xdr:colOff>
      <xdr:row>16</xdr:row>
      <xdr:rowOff>139944</xdr:rowOff>
    </xdr:to>
    <xdr:grpSp>
      <xdr:nvGrpSpPr>
        <xdr:cNvPr id="11" name="Group 10">
          <a:extLst>
            <a:ext uri="{FF2B5EF4-FFF2-40B4-BE49-F238E27FC236}">
              <a16:creationId xmlns:a16="http://schemas.microsoft.com/office/drawing/2014/main" id="{00000000-0008-0000-0600-00000B000000}"/>
            </a:ext>
          </a:extLst>
        </xdr:cNvPr>
        <xdr:cNvGrpSpPr>
          <a:grpSpLocks/>
        </xdr:cNvGrpSpPr>
      </xdr:nvGrpSpPr>
      <xdr:grpSpPr bwMode="auto">
        <a:xfrm>
          <a:off x="6274971" y="2486224"/>
          <a:ext cx="1336597" cy="840265"/>
          <a:chOff x="663" y="0"/>
          <a:chExt cx="222" cy="136"/>
        </a:xfrm>
      </xdr:grpSpPr>
      <xdr:sp macro="" textlink="">
        <xdr:nvSpPr>
          <xdr:cNvPr id="12" name="Freeform 11">
            <a:extLst>
              <a:ext uri="{FF2B5EF4-FFF2-40B4-BE49-F238E27FC236}">
                <a16:creationId xmlns:a16="http://schemas.microsoft.com/office/drawing/2014/main" id="{00000000-0008-0000-0600-00000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Line 12">
            <a:extLst>
              <a:ext uri="{FF2B5EF4-FFF2-40B4-BE49-F238E27FC236}">
                <a16:creationId xmlns:a16="http://schemas.microsoft.com/office/drawing/2014/main" id="{00000000-0008-0000-0600-00000D000000}"/>
              </a:ext>
            </a:extLst>
          </xdr:cNvPr>
          <xdr:cNvSpPr>
            <a:spLocks noChangeShapeType="1"/>
          </xdr:cNvSpPr>
        </xdr:nvSpPr>
        <xdr:spPr bwMode="auto">
          <a:xfrm>
            <a:off x="663" y="69"/>
            <a:ext cx="3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Oval 13">
            <a:extLst>
              <a:ext uri="{FF2B5EF4-FFF2-40B4-BE49-F238E27FC236}">
                <a16:creationId xmlns:a16="http://schemas.microsoft.com/office/drawing/2014/main" id="{00000000-0008-0000-0600-00000E000000}"/>
              </a:ext>
            </a:extLst>
          </xdr:cNvPr>
          <xdr:cNvSpPr>
            <a:spLocks noChangeArrowheads="1"/>
          </xdr:cNvSpPr>
        </xdr:nvSpPr>
        <xdr:spPr bwMode="auto">
          <a:xfrm>
            <a:off x="807" y="50"/>
            <a:ext cx="37" cy="37"/>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Line 14">
            <a:extLst>
              <a:ext uri="{FF2B5EF4-FFF2-40B4-BE49-F238E27FC236}">
                <a16:creationId xmlns:a16="http://schemas.microsoft.com/office/drawing/2014/main" id="{00000000-0008-0000-0600-00000F000000}"/>
              </a:ext>
            </a:extLst>
          </xdr:cNvPr>
          <xdr:cNvSpPr>
            <a:spLocks noChangeShapeType="1"/>
          </xdr:cNvSpPr>
        </xdr:nvSpPr>
        <xdr:spPr bwMode="auto">
          <a:xfrm>
            <a:off x="844" y="68"/>
            <a:ext cx="41"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653977</xdr:colOff>
      <xdr:row>17</xdr:row>
      <xdr:rowOff>123825</xdr:rowOff>
    </xdr:from>
    <xdr:to>
      <xdr:col>9</xdr:col>
      <xdr:colOff>49070</xdr:colOff>
      <xdr:row>22</xdr:row>
      <xdr:rowOff>164825</xdr:rowOff>
    </xdr:to>
    <xdr:grpSp>
      <xdr:nvGrpSpPr>
        <xdr:cNvPr id="16" name="Group 15">
          <a:extLst>
            <a:ext uri="{FF2B5EF4-FFF2-40B4-BE49-F238E27FC236}">
              <a16:creationId xmlns:a16="http://schemas.microsoft.com/office/drawing/2014/main" id="{00000000-0008-0000-0600-000010000000}"/>
            </a:ext>
          </a:extLst>
        </xdr:cNvPr>
        <xdr:cNvGrpSpPr>
          <a:grpSpLocks/>
        </xdr:cNvGrpSpPr>
      </xdr:nvGrpSpPr>
      <xdr:grpSpPr bwMode="auto">
        <a:xfrm>
          <a:off x="2247250" y="3483552"/>
          <a:ext cx="3231070" cy="976182"/>
          <a:chOff x="-105" y="244"/>
          <a:chExt cx="445" cy="136"/>
        </a:xfrm>
      </xdr:grpSpPr>
      <xdr:sp macro="" textlink="">
        <xdr:nvSpPr>
          <xdr:cNvPr id="17" name="Freeform 16">
            <a:extLst>
              <a:ext uri="{FF2B5EF4-FFF2-40B4-BE49-F238E27FC236}">
                <a16:creationId xmlns:a16="http://schemas.microsoft.com/office/drawing/2014/main" id="{00000000-0008-0000-0600-000011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8" name="Freeform 17">
            <a:extLst>
              <a:ext uri="{FF2B5EF4-FFF2-40B4-BE49-F238E27FC236}">
                <a16:creationId xmlns:a16="http://schemas.microsoft.com/office/drawing/2014/main" id="{00000000-0008-0000-0600-000012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 name="Line 18">
            <a:extLst>
              <a:ext uri="{FF2B5EF4-FFF2-40B4-BE49-F238E27FC236}">
                <a16:creationId xmlns:a16="http://schemas.microsoft.com/office/drawing/2014/main" id="{00000000-0008-0000-0600-000013000000}"/>
              </a:ext>
            </a:extLst>
          </xdr:cNvPr>
          <xdr:cNvSpPr>
            <a:spLocks noChangeShapeType="1"/>
          </xdr:cNvSpPr>
        </xdr:nvSpPr>
        <xdr:spPr bwMode="auto">
          <a:xfrm>
            <a:off x="272" y="312"/>
            <a:ext cx="6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19">
            <a:extLst>
              <a:ext uri="{FF2B5EF4-FFF2-40B4-BE49-F238E27FC236}">
                <a16:creationId xmlns:a16="http://schemas.microsoft.com/office/drawing/2014/main" id="{00000000-0008-0000-0600-000014000000}"/>
              </a:ext>
            </a:extLst>
          </xdr:cNvPr>
          <xdr:cNvSpPr>
            <a:spLocks noChangeShapeType="1"/>
          </xdr:cNvSpPr>
        </xdr:nvSpPr>
        <xdr:spPr bwMode="auto">
          <a:xfrm>
            <a:off x="-17" y="267"/>
            <a:ext cx="108"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00000000-0008-0000-0600-000015000000}"/>
              </a:ext>
            </a:extLst>
          </xdr:cNvPr>
          <xdr:cNvSpPr>
            <a:spLocks noChangeShapeType="1"/>
          </xdr:cNvSpPr>
        </xdr:nvSpPr>
        <xdr:spPr bwMode="auto">
          <a:xfrm>
            <a:off x="-105" y="358"/>
            <a:ext cx="196"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604157</xdr:colOff>
      <xdr:row>8</xdr:row>
      <xdr:rowOff>108858</xdr:rowOff>
    </xdr:from>
    <xdr:to>
      <xdr:col>4</xdr:col>
      <xdr:colOff>609528</xdr:colOff>
      <xdr:row>18</xdr:row>
      <xdr:rowOff>115110</xdr:rowOff>
    </xdr:to>
    <xdr:cxnSp macro="">
      <xdr:nvCxnSpPr>
        <xdr:cNvPr id="22" name="直線コネクタ 21">
          <a:extLst>
            <a:ext uri="{FF2B5EF4-FFF2-40B4-BE49-F238E27FC236}">
              <a16:creationId xmlns:a16="http://schemas.microsoft.com/office/drawing/2014/main" id="{00000000-0008-0000-0600-000016000000}"/>
            </a:ext>
          </a:extLst>
        </xdr:cNvPr>
        <xdr:cNvCxnSpPr>
          <a:stCxn id="20" idx="0"/>
        </xdr:cNvCxnSpPr>
      </xdr:nvCxnSpPr>
      <xdr:spPr>
        <a:xfrm flipH="1" flipV="1">
          <a:off x="1975757" y="1623333"/>
          <a:ext cx="5371" cy="172075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197530</xdr:colOff>
      <xdr:row>12</xdr:row>
      <xdr:rowOff>59840</xdr:rowOff>
    </xdr:from>
    <xdr:to>
      <xdr:col>5</xdr:col>
      <xdr:colOff>261464</xdr:colOff>
      <xdr:row>22</xdr:row>
      <xdr:rowOff>4640</xdr:rowOff>
    </xdr:to>
    <xdr:sp macro="" textlink="">
      <xdr:nvSpPr>
        <xdr:cNvPr id="23" name="フリーフォーム 22">
          <a:extLst>
            <a:ext uri="{FF2B5EF4-FFF2-40B4-BE49-F238E27FC236}">
              <a16:creationId xmlns:a16="http://schemas.microsoft.com/office/drawing/2014/main" id="{00000000-0008-0000-0600-000017000000}"/>
            </a:ext>
          </a:extLst>
        </xdr:cNvPr>
        <xdr:cNvSpPr/>
      </xdr:nvSpPr>
      <xdr:spPr>
        <a:xfrm>
          <a:off x="1804356" y="2412101"/>
          <a:ext cx="63934" cy="1750409"/>
        </a:xfrm>
        <a:custGeom>
          <a:avLst/>
          <a:gdLst>
            <a:gd name="connsiteX0" fmla="*/ 43543 w 43543"/>
            <a:gd name="connsiteY0" fmla="*/ 0 h 1453243"/>
            <a:gd name="connsiteX1" fmla="*/ 43543 w 43543"/>
            <a:gd name="connsiteY1" fmla="*/ 1453243 h 1453243"/>
            <a:gd name="connsiteX2" fmla="*/ 0 w 43543"/>
            <a:gd name="connsiteY2" fmla="*/ 1453243 h 1453243"/>
            <a:gd name="connsiteX3" fmla="*/ 0 w 43543"/>
            <a:gd name="connsiteY3" fmla="*/ 1453243 h 1453243"/>
            <a:gd name="connsiteX0" fmla="*/ 43543 w 43543"/>
            <a:gd name="connsiteY0" fmla="*/ 0 h 1453243"/>
            <a:gd name="connsiteX1" fmla="*/ 43543 w 43543"/>
            <a:gd name="connsiteY1" fmla="*/ 745671 h 1453243"/>
            <a:gd name="connsiteX2" fmla="*/ 43543 w 43543"/>
            <a:gd name="connsiteY2" fmla="*/ 1453243 h 1453243"/>
            <a:gd name="connsiteX3" fmla="*/ 0 w 43543"/>
            <a:gd name="connsiteY3" fmla="*/ 1453243 h 1453243"/>
            <a:gd name="connsiteX4" fmla="*/ 0 w 43543"/>
            <a:gd name="connsiteY4" fmla="*/ 1453243 h 1453243"/>
            <a:gd name="connsiteX0" fmla="*/ 43543 w 43543"/>
            <a:gd name="connsiteY0" fmla="*/ 0 h 1453243"/>
            <a:gd name="connsiteX1" fmla="*/ 43543 w 43543"/>
            <a:gd name="connsiteY1" fmla="*/ 745671 h 1453243"/>
            <a:gd name="connsiteX2" fmla="*/ 43543 w 43543"/>
            <a:gd name="connsiteY2" fmla="*/ 1072243 h 1453243"/>
            <a:gd name="connsiteX3" fmla="*/ 43543 w 43543"/>
            <a:gd name="connsiteY3" fmla="*/ 1453243 h 1453243"/>
            <a:gd name="connsiteX4" fmla="*/ 0 w 43543"/>
            <a:gd name="connsiteY4" fmla="*/ 1453243 h 1453243"/>
            <a:gd name="connsiteX5" fmla="*/ 0 w 43543"/>
            <a:gd name="connsiteY5"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6" fmla="*/ 0 w 43543"/>
            <a:gd name="connsiteY6" fmla="*/ 1453243 h 1453243"/>
            <a:gd name="connsiteX0" fmla="*/ 43543 w 43543"/>
            <a:gd name="connsiteY0" fmla="*/ 0 h 1453243"/>
            <a:gd name="connsiteX1" fmla="*/ 43543 w 43543"/>
            <a:gd name="connsiteY1" fmla="*/ 745671 h 1453243"/>
            <a:gd name="connsiteX2" fmla="*/ 43205 w 43543"/>
            <a:gd name="connsiteY2" fmla="*/ 908957 h 1453243"/>
            <a:gd name="connsiteX3" fmla="*/ 43543 w 43543"/>
            <a:gd name="connsiteY3" fmla="*/ 1072243 h 1453243"/>
            <a:gd name="connsiteX4" fmla="*/ 43543 w 43543"/>
            <a:gd name="connsiteY4" fmla="*/ 1453243 h 1453243"/>
            <a:gd name="connsiteX5" fmla="*/ 0 w 43543"/>
            <a:gd name="connsiteY5" fmla="*/ 1453243 h 1453243"/>
            <a:gd name="connsiteX0" fmla="*/ 338 w 338"/>
            <a:gd name="connsiteY0" fmla="*/ 0 h 1453243"/>
            <a:gd name="connsiteX1" fmla="*/ 338 w 338"/>
            <a:gd name="connsiteY1" fmla="*/ 745671 h 1453243"/>
            <a:gd name="connsiteX2" fmla="*/ 0 w 338"/>
            <a:gd name="connsiteY2" fmla="*/ 908957 h 1453243"/>
            <a:gd name="connsiteX3" fmla="*/ 338 w 338"/>
            <a:gd name="connsiteY3" fmla="*/ 1072243 h 1453243"/>
            <a:gd name="connsiteX4" fmla="*/ 338 w 338"/>
            <a:gd name="connsiteY4" fmla="*/ 1453243 h 1453243"/>
            <a:gd name="connsiteX0" fmla="*/ 10000 w 10000"/>
            <a:gd name="connsiteY0" fmla="*/ 0 h 10000"/>
            <a:gd name="connsiteX1" fmla="*/ 10000 w 10000"/>
            <a:gd name="connsiteY1" fmla="*/ 5131 h 10000"/>
            <a:gd name="connsiteX2" fmla="*/ 0 w 10000"/>
            <a:gd name="connsiteY2" fmla="*/ 6255 h 10000"/>
            <a:gd name="connsiteX3" fmla="*/ 10000 w 10000"/>
            <a:gd name="connsiteY3" fmla="*/ 6700 h 10000"/>
            <a:gd name="connsiteX4" fmla="*/ 10000 w 10000"/>
            <a:gd name="connsiteY4" fmla="*/ 10000 h 10000"/>
            <a:gd name="connsiteX0" fmla="*/ 10000 w 10000"/>
            <a:gd name="connsiteY0" fmla="*/ 0 h 10000"/>
            <a:gd name="connsiteX1" fmla="*/ 10000 w 10000"/>
            <a:gd name="connsiteY1" fmla="*/ 5583 h 10000"/>
            <a:gd name="connsiteX2" fmla="*/ 0 w 10000"/>
            <a:gd name="connsiteY2" fmla="*/ 6255 h 10000"/>
            <a:gd name="connsiteX3" fmla="*/ 10000 w 10000"/>
            <a:gd name="connsiteY3" fmla="*/ 6700 h 10000"/>
            <a:gd name="connsiteX4" fmla="*/ 10000 w 10000"/>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255 h 10000"/>
            <a:gd name="connsiteX3" fmla="*/ 110716 w 110716"/>
            <a:gd name="connsiteY3" fmla="*/ 6700 h 10000"/>
            <a:gd name="connsiteX4" fmla="*/ 110716 w 110716"/>
            <a:gd name="connsiteY4" fmla="*/ 10000 h 10000"/>
            <a:gd name="connsiteX0" fmla="*/ 110716 w 110716"/>
            <a:gd name="connsiteY0" fmla="*/ 0 h 10000"/>
            <a:gd name="connsiteX1" fmla="*/ 110716 w 110716"/>
            <a:gd name="connsiteY1" fmla="*/ 5583 h 10000"/>
            <a:gd name="connsiteX2" fmla="*/ 0 w 110716"/>
            <a:gd name="connsiteY2" fmla="*/ 6134 h 10000"/>
            <a:gd name="connsiteX3" fmla="*/ 110716 w 110716"/>
            <a:gd name="connsiteY3" fmla="*/ 6700 h 10000"/>
            <a:gd name="connsiteX4" fmla="*/ 110716 w 110716"/>
            <a:gd name="connsiteY4" fmla="*/ 10000 h 10000"/>
            <a:gd name="connsiteX0" fmla="*/ 117311 w 117311"/>
            <a:gd name="connsiteY0" fmla="*/ 0 h 11098"/>
            <a:gd name="connsiteX1" fmla="*/ 110716 w 117311"/>
            <a:gd name="connsiteY1" fmla="*/ 6681 h 11098"/>
            <a:gd name="connsiteX2" fmla="*/ 0 w 117311"/>
            <a:gd name="connsiteY2" fmla="*/ 7232 h 11098"/>
            <a:gd name="connsiteX3" fmla="*/ 110716 w 117311"/>
            <a:gd name="connsiteY3" fmla="*/ 7798 h 11098"/>
            <a:gd name="connsiteX4" fmla="*/ 110716 w 117311"/>
            <a:gd name="connsiteY4" fmla="*/ 11098 h 11098"/>
            <a:gd name="connsiteX0" fmla="*/ 117311 w 117311"/>
            <a:gd name="connsiteY0" fmla="*/ 0 h 11597"/>
            <a:gd name="connsiteX1" fmla="*/ 110716 w 117311"/>
            <a:gd name="connsiteY1" fmla="*/ 6681 h 11597"/>
            <a:gd name="connsiteX2" fmla="*/ 0 w 117311"/>
            <a:gd name="connsiteY2" fmla="*/ 7232 h 11597"/>
            <a:gd name="connsiteX3" fmla="*/ 110716 w 117311"/>
            <a:gd name="connsiteY3" fmla="*/ 7798 h 11597"/>
            <a:gd name="connsiteX4" fmla="*/ 110716 w 117311"/>
            <a:gd name="connsiteY4" fmla="*/ 11597 h 115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7311" h="11597">
              <a:moveTo>
                <a:pt x="117311" y="0"/>
              </a:moveTo>
              <a:lnTo>
                <a:pt x="110716" y="6681"/>
              </a:lnTo>
              <a:cubicBezTo>
                <a:pt x="105589" y="6974"/>
                <a:pt x="9668" y="6765"/>
                <a:pt x="0" y="7232"/>
              </a:cubicBezTo>
              <a:cubicBezTo>
                <a:pt x="3343" y="7606"/>
                <a:pt x="107373" y="7424"/>
                <a:pt x="110716" y="7798"/>
              </a:cubicBezTo>
              <a:lnTo>
                <a:pt x="110716" y="11597"/>
              </a:lnTo>
            </a:path>
          </a:pathLst>
        </a:cu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658482</xdr:colOff>
      <xdr:row>9</xdr:row>
      <xdr:rowOff>116498</xdr:rowOff>
    </xdr:from>
    <xdr:to>
      <xdr:col>16</xdr:col>
      <xdr:colOff>25925</xdr:colOff>
      <xdr:row>14</xdr:row>
      <xdr:rowOff>157497</xdr:rowOff>
    </xdr:to>
    <xdr:grpSp>
      <xdr:nvGrpSpPr>
        <xdr:cNvPr id="24" name="Group 15">
          <a:extLst>
            <a:ext uri="{FF2B5EF4-FFF2-40B4-BE49-F238E27FC236}">
              <a16:creationId xmlns:a16="http://schemas.microsoft.com/office/drawing/2014/main" id="{00000000-0008-0000-0600-000018000000}"/>
            </a:ext>
          </a:extLst>
        </xdr:cNvPr>
        <xdr:cNvGrpSpPr>
          <a:grpSpLocks/>
        </xdr:cNvGrpSpPr>
      </xdr:nvGrpSpPr>
      <xdr:grpSpPr bwMode="auto">
        <a:xfrm>
          <a:off x="6087732" y="2021498"/>
          <a:ext cx="4424352" cy="976181"/>
          <a:chOff x="-264" y="244"/>
          <a:chExt cx="608" cy="136"/>
        </a:xfrm>
      </xdr:grpSpPr>
      <xdr:sp macro="" textlink="">
        <xdr:nvSpPr>
          <xdr:cNvPr id="25" name="Freeform 16">
            <a:extLst>
              <a:ext uri="{FF2B5EF4-FFF2-40B4-BE49-F238E27FC236}">
                <a16:creationId xmlns:a16="http://schemas.microsoft.com/office/drawing/2014/main" id="{00000000-0008-0000-0600-000019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28575">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26" name="Freeform 17">
            <a:extLst>
              <a:ext uri="{FF2B5EF4-FFF2-40B4-BE49-F238E27FC236}">
                <a16:creationId xmlns:a16="http://schemas.microsoft.com/office/drawing/2014/main" id="{00000000-0008-0000-0600-00001A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 name="Line 18">
            <a:extLst>
              <a:ext uri="{FF2B5EF4-FFF2-40B4-BE49-F238E27FC236}">
                <a16:creationId xmlns:a16="http://schemas.microsoft.com/office/drawing/2014/main" id="{00000000-0008-0000-0600-00001B000000}"/>
              </a:ext>
            </a:extLst>
          </xdr:cNvPr>
          <xdr:cNvSpPr>
            <a:spLocks noChangeShapeType="1"/>
          </xdr:cNvSpPr>
        </xdr:nvSpPr>
        <xdr:spPr bwMode="auto">
          <a:xfrm>
            <a:off x="272" y="312"/>
            <a:ext cx="72"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Line 19">
            <a:extLst>
              <a:ext uri="{FF2B5EF4-FFF2-40B4-BE49-F238E27FC236}">
                <a16:creationId xmlns:a16="http://schemas.microsoft.com/office/drawing/2014/main" id="{00000000-0008-0000-0600-00001C000000}"/>
              </a:ext>
            </a:extLst>
          </xdr:cNvPr>
          <xdr:cNvSpPr>
            <a:spLocks noChangeShapeType="1"/>
          </xdr:cNvSpPr>
        </xdr:nvSpPr>
        <xdr:spPr bwMode="auto">
          <a:xfrm>
            <a:off x="-264" y="267"/>
            <a:ext cx="35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657225</xdr:colOff>
      <xdr:row>20</xdr:row>
      <xdr:rowOff>104775</xdr:rowOff>
    </xdr:from>
    <xdr:to>
      <xdr:col>16</xdr:col>
      <xdr:colOff>38100</xdr:colOff>
      <xdr:row>20</xdr:row>
      <xdr:rowOff>104775</xdr:rowOff>
    </xdr:to>
    <xdr:sp macro="" textlink="">
      <xdr:nvSpPr>
        <xdr:cNvPr id="29" name="Line 12">
          <a:extLst>
            <a:ext uri="{FF2B5EF4-FFF2-40B4-BE49-F238E27FC236}">
              <a16:creationId xmlns:a16="http://schemas.microsoft.com/office/drawing/2014/main" id="{00000000-0008-0000-0600-00001D000000}"/>
            </a:ext>
          </a:extLst>
        </xdr:cNvPr>
        <xdr:cNvSpPr>
          <a:spLocks noChangeShapeType="1"/>
        </xdr:cNvSpPr>
      </xdr:nvSpPr>
      <xdr:spPr bwMode="auto">
        <a:xfrm>
          <a:off x="5191125" y="3676650"/>
          <a:ext cx="444817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175532</xdr:colOff>
      <xdr:row>14</xdr:row>
      <xdr:rowOff>85725</xdr:rowOff>
    </xdr:from>
    <xdr:to>
      <xdr:col>10</xdr:col>
      <xdr:colOff>175532</xdr:colOff>
      <xdr:row>20</xdr:row>
      <xdr:rowOff>114300</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V="1">
          <a:off x="5395232" y="2628900"/>
          <a:ext cx="0" cy="10572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666750</xdr:colOff>
      <xdr:row>14</xdr:row>
      <xdr:rowOff>66675</xdr:rowOff>
    </xdr:from>
    <xdr:to>
      <xdr:col>13</xdr:col>
      <xdr:colOff>409575</xdr:colOff>
      <xdr:row>14</xdr:row>
      <xdr:rowOff>66675</xdr:rowOff>
    </xdr:to>
    <xdr:sp macro="" textlink="">
      <xdr:nvSpPr>
        <xdr:cNvPr id="31" name="Line 14">
          <a:extLst>
            <a:ext uri="{FF2B5EF4-FFF2-40B4-BE49-F238E27FC236}">
              <a16:creationId xmlns:a16="http://schemas.microsoft.com/office/drawing/2014/main" id="{00000000-0008-0000-0600-00001F000000}"/>
            </a:ext>
          </a:extLst>
        </xdr:cNvPr>
        <xdr:cNvSpPr>
          <a:spLocks noChangeShapeType="1"/>
        </xdr:cNvSpPr>
      </xdr:nvSpPr>
      <xdr:spPr bwMode="auto">
        <a:xfrm>
          <a:off x="7362825" y="2609850"/>
          <a:ext cx="4286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12</xdr:row>
          <xdr:rowOff>114300</xdr:rowOff>
        </xdr:from>
        <xdr:to>
          <xdr:col>8</xdr:col>
          <xdr:colOff>0</xdr:colOff>
          <xdr:row>20</xdr:row>
          <xdr:rowOff>76200</xdr:rowOff>
        </xdr:to>
        <xdr:pic>
          <xdr:nvPicPr>
            <xdr:cNvPr id="9" name="図 8">
              <a:extLst>
                <a:ext uri="{FF2B5EF4-FFF2-40B4-BE49-F238E27FC236}">
                  <a16:creationId xmlns:a16="http://schemas.microsoft.com/office/drawing/2014/main" id="{00000000-0008-0000-0700-000009000000}"/>
                </a:ext>
              </a:extLst>
            </xdr:cNvPr>
            <xdr:cNvPicPr>
              <a:picLocks noChangeAspect="1" noChangeArrowheads="1"/>
              <a:extLst>
                <a:ext uri="{84589F7E-364E-4C9E-8A38-B11213B215E9}">
                  <a14:cameraTool cellRange="Step4!$L$26:$O$30" spid="_x0000_s8254"/>
                </a:ext>
              </a:extLst>
            </xdr:cNvPicPr>
          </xdr:nvPicPr>
          <xdr:blipFill>
            <a:blip xmlns:r="http://schemas.openxmlformats.org/officeDocument/2006/relationships" r:embed="rId1"/>
            <a:srcRect/>
            <a:stretch>
              <a:fillRect/>
            </a:stretch>
          </xdr:blipFill>
          <xdr:spPr bwMode="auto">
            <a:xfrm>
              <a:off x="1362075" y="3171825"/>
              <a:ext cx="2752725" cy="1343025"/>
            </a:xfrm>
            <a:prstGeom prst="rect">
              <a:avLst/>
            </a:prstGeom>
            <a:solidFill>
              <a:schemeClr val="bg1"/>
            </a:solidFill>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3</xdr:col>
      <xdr:colOff>664615</xdr:colOff>
      <xdr:row>10</xdr:row>
      <xdr:rowOff>32162</xdr:rowOff>
    </xdr:from>
    <xdr:to>
      <xdr:col>6</xdr:col>
      <xdr:colOff>20845</xdr:colOff>
      <xdr:row>12</xdr:row>
      <xdr:rowOff>157905</xdr:rowOff>
    </xdr:to>
    <xdr:grpSp>
      <xdr:nvGrpSpPr>
        <xdr:cNvPr id="98" name="Group 1">
          <a:extLst>
            <a:ext uri="{FF2B5EF4-FFF2-40B4-BE49-F238E27FC236}">
              <a16:creationId xmlns:a16="http://schemas.microsoft.com/office/drawing/2014/main" id="{00000000-0008-0000-0800-000062000000}"/>
            </a:ext>
          </a:extLst>
        </xdr:cNvPr>
        <xdr:cNvGrpSpPr>
          <a:grpSpLocks/>
        </xdr:cNvGrpSpPr>
      </xdr:nvGrpSpPr>
      <xdr:grpSpPr bwMode="auto">
        <a:xfrm>
          <a:off x="2716820" y="1980457"/>
          <a:ext cx="1408434" cy="662607"/>
          <a:chOff x="44" y="0"/>
          <a:chExt cx="302" cy="136"/>
        </a:xfrm>
      </xdr:grpSpPr>
      <xdr:sp macro="" textlink="">
        <xdr:nvSpPr>
          <xdr:cNvPr id="99" name="Freeform 2">
            <a:extLst>
              <a:ext uri="{FF2B5EF4-FFF2-40B4-BE49-F238E27FC236}">
                <a16:creationId xmlns:a16="http://schemas.microsoft.com/office/drawing/2014/main" id="{00000000-0008-0000-0800-000063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0" name="Freeform 3">
            <a:extLst>
              <a:ext uri="{FF2B5EF4-FFF2-40B4-BE49-F238E27FC236}">
                <a16:creationId xmlns:a16="http://schemas.microsoft.com/office/drawing/2014/main" id="{00000000-0008-0000-0800-000064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1" name="Line 4">
            <a:extLst>
              <a:ext uri="{FF2B5EF4-FFF2-40B4-BE49-F238E27FC236}">
                <a16:creationId xmlns:a16="http://schemas.microsoft.com/office/drawing/2014/main" id="{00000000-0008-0000-0800-000065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 name="Line 5">
            <a:extLst>
              <a:ext uri="{FF2B5EF4-FFF2-40B4-BE49-F238E27FC236}">
                <a16:creationId xmlns:a16="http://schemas.microsoft.com/office/drawing/2014/main" id="{00000000-0008-0000-0800-000066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 name="Freeform 6">
            <a:extLst>
              <a:ext uri="{FF2B5EF4-FFF2-40B4-BE49-F238E27FC236}">
                <a16:creationId xmlns:a16="http://schemas.microsoft.com/office/drawing/2014/main" id="{00000000-0008-0000-0800-000067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04" name="Line 7">
            <a:extLst>
              <a:ext uri="{FF2B5EF4-FFF2-40B4-BE49-F238E27FC236}">
                <a16:creationId xmlns:a16="http://schemas.microsoft.com/office/drawing/2014/main" id="{00000000-0008-0000-0800-000068000000}"/>
              </a:ext>
            </a:extLst>
          </xdr:cNvPr>
          <xdr:cNvSpPr>
            <a:spLocks noChangeShapeType="1"/>
          </xdr:cNvSpPr>
        </xdr:nvSpPr>
        <xdr:spPr bwMode="auto">
          <a:xfrm>
            <a:off x="272" y="68"/>
            <a:ext cx="7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5" name="Line 8">
            <a:extLst>
              <a:ext uri="{FF2B5EF4-FFF2-40B4-BE49-F238E27FC236}">
                <a16:creationId xmlns:a16="http://schemas.microsoft.com/office/drawing/2014/main" id="{00000000-0008-0000-0800-000069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6" name="Line 9">
            <a:extLst>
              <a:ext uri="{FF2B5EF4-FFF2-40B4-BE49-F238E27FC236}">
                <a16:creationId xmlns:a16="http://schemas.microsoft.com/office/drawing/2014/main" id="{00000000-0008-0000-0800-00006A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664881</xdr:colOff>
      <xdr:row>15</xdr:row>
      <xdr:rowOff>31479</xdr:rowOff>
    </xdr:from>
    <xdr:to>
      <xdr:col>6</xdr:col>
      <xdr:colOff>28973</xdr:colOff>
      <xdr:row>19</xdr:row>
      <xdr:rowOff>24849</xdr:rowOff>
    </xdr:to>
    <xdr:grpSp>
      <xdr:nvGrpSpPr>
        <xdr:cNvPr id="107" name="Group 10">
          <a:extLst>
            <a:ext uri="{FF2B5EF4-FFF2-40B4-BE49-F238E27FC236}">
              <a16:creationId xmlns:a16="http://schemas.microsoft.com/office/drawing/2014/main" id="{00000000-0008-0000-0800-00006B000000}"/>
            </a:ext>
          </a:extLst>
        </xdr:cNvPr>
        <xdr:cNvGrpSpPr>
          <a:grpSpLocks/>
        </xdr:cNvGrpSpPr>
      </xdr:nvGrpSpPr>
      <xdr:grpSpPr bwMode="auto">
        <a:xfrm>
          <a:off x="2717086" y="2958252"/>
          <a:ext cx="1416296" cy="608165"/>
          <a:chOff x="614" y="0"/>
          <a:chExt cx="324" cy="136"/>
        </a:xfrm>
      </xdr:grpSpPr>
      <xdr:sp macro="" textlink="">
        <xdr:nvSpPr>
          <xdr:cNvPr id="108" name="Freeform 11">
            <a:extLst>
              <a:ext uri="{FF2B5EF4-FFF2-40B4-BE49-F238E27FC236}">
                <a16:creationId xmlns:a16="http://schemas.microsoft.com/office/drawing/2014/main" id="{00000000-0008-0000-0800-00006C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9" name="Line 12">
            <a:extLst>
              <a:ext uri="{FF2B5EF4-FFF2-40B4-BE49-F238E27FC236}">
                <a16:creationId xmlns:a16="http://schemas.microsoft.com/office/drawing/2014/main" id="{00000000-0008-0000-0800-00006D000000}"/>
              </a:ext>
            </a:extLst>
          </xdr:cNvPr>
          <xdr:cNvSpPr>
            <a:spLocks noChangeShapeType="1"/>
          </xdr:cNvSpPr>
        </xdr:nvSpPr>
        <xdr:spPr bwMode="auto">
          <a:xfrm>
            <a:off x="614" y="69"/>
            <a:ext cx="7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 name="Oval 13">
            <a:extLst>
              <a:ext uri="{FF2B5EF4-FFF2-40B4-BE49-F238E27FC236}">
                <a16:creationId xmlns:a16="http://schemas.microsoft.com/office/drawing/2014/main" id="{00000000-0008-0000-0800-00006E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Line 14">
            <a:extLst>
              <a:ext uri="{FF2B5EF4-FFF2-40B4-BE49-F238E27FC236}">
                <a16:creationId xmlns:a16="http://schemas.microsoft.com/office/drawing/2014/main" id="{00000000-0008-0000-0800-00006F000000}"/>
              </a:ext>
            </a:extLst>
          </xdr:cNvPr>
          <xdr:cNvSpPr>
            <a:spLocks noChangeShapeType="1"/>
          </xdr:cNvSpPr>
        </xdr:nvSpPr>
        <xdr:spPr bwMode="auto">
          <a:xfrm>
            <a:off x="844" y="68"/>
            <a:ext cx="9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676565</xdr:colOff>
      <xdr:row>4</xdr:row>
      <xdr:rowOff>60054</xdr:rowOff>
    </xdr:from>
    <xdr:to>
      <xdr:col>6</xdr:col>
      <xdr:colOff>28432</xdr:colOff>
      <xdr:row>6</xdr:row>
      <xdr:rowOff>130456</xdr:rowOff>
    </xdr:to>
    <xdr:grpSp>
      <xdr:nvGrpSpPr>
        <xdr:cNvPr id="112" name="Group 15">
          <a:extLst>
            <a:ext uri="{FF2B5EF4-FFF2-40B4-BE49-F238E27FC236}">
              <a16:creationId xmlns:a16="http://schemas.microsoft.com/office/drawing/2014/main" id="{00000000-0008-0000-0800-000070000000}"/>
            </a:ext>
          </a:extLst>
        </xdr:cNvPr>
        <xdr:cNvGrpSpPr>
          <a:grpSpLocks/>
        </xdr:cNvGrpSpPr>
      </xdr:nvGrpSpPr>
      <xdr:grpSpPr bwMode="auto">
        <a:xfrm>
          <a:off x="2728770" y="1029872"/>
          <a:ext cx="1404071" cy="607266"/>
          <a:chOff x="32" y="244"/>
          <a:chExt cx="315" cy="136"/>
        </a:xfrm>
      </xdr:grpSpPr>
      <xdr:sp macro="" textlink="">
        <xdr:nvSpPr>
          <xdr:cNvPr id="113" name="Freeform 16">
            <a:extLst>
              <a:ext uri="{FF2B5EF4-FFF2-40B4-BE49-F238E27FC236}">
                <a16:creationId xmlns:a16="http://schemas.microsoft.com/office/drawing/2014/main" id="{00000000-0008-0000-0800-000071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14" name="Freeform 17">
            <a:extLst>
              <a:ext uri="{FF2B5EF4-FFF2-40B4-BE49-F238E27FC236}">
                <a16:creationId xmlns:a16="http://schemas.microsoft.com/office/drawing/2014/main" id="{00000000-0008-0000-0800-000072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5" name="Line 18">
            <a:extLst>
              <a:ext uri="{FF2B5EF4-FFF2-40B4-BE49-F238E27FC236}">
                <a16:creationId xmlns:a16="http://schemas.microsoft.com/office/drawing/2014/main" id="{00000000-0008-0000-0800-000073000000}"/>
              </a:ext>
            </a:extLst>
          </xdr:cNvPr>
          <xdr:cNvSpPr>
            <a:spLocks noChangeShapeType="1"/>
          </xdr:cNvSpPr>
        </xdr:nvSpPr>
        <xdr:spPr bwMode="auto">
          <a:xfrm>
            <a:off x="272" y="312"/>
            <a:ext cx="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Line 19">
            <a:extLst>
              <a:ext uri="{FF2B5EF4-FFF2-40B4-BE49-F238E27FC236}">
                <a16:creationId xmlns:a16="http://schemas.microsoft.com/office/drawing/2014/main" id="{00000000-0008-0000-0800-000074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7" name="Line 20">
            <a:extLst>
              <a:ext uri="{FF2B5EF4-FFF2-40B4-BE49-F238E27FC236}">
                <a16:creationId xmlns:a16="http://schemas.microsoft.com/office/drawing/2014/main" id="{00000000-0008-0000-0800-000075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664615</xdr:colOff>
      <xdr:row>26</xdr:row>
      <xdr:rowOff>32163</xdr:rowOff>
    </xdr:from>
    <xdr:to>
      <xdr:col>6</xdr:col>
      <xdr:colOff>20845</xdr:colOff>
      <xdr:row>28</xdr:row>
      <xdr:rowOff>157906</xdr:rowOff>
    </xdr:to>
    <xdr:grpSp>
      <xdr:nvGrpSpPr>
        <xdr:cNvPr id="118" name="Group 1">
          <a:extLst>
            <a:ext uri="{FF2B5EF4-FFF2-40B4-BE49-F238E27FC236}">
              <a16:creationId xmlns:a16="http://schemas.microsoft.com/office/drawing/2014/main" id="{00000000-0008-0000-0800-000076000000}"/>
            </a:ext>
          </a:extLst>
        </xdr:cNvPr>
        <xdr:cNvGrpSpPr>
          <a:grpSpLocks/>
        </xdr:cNvGrpSpPr>
      </xdr:nvGrpSpPr>
      <xdr:grpSpPr bwMode="auto">
        <a:xfrm>
          <a:off x="2716820" y="4898572"/>
          <a:ext cx="1408434" cy="662607"/>
          <a:chOff x="44" y="0"/>
          <a:chExt cx="302" cy="136"/>
        </a:xfrm>
      </xdr:grpSpPr>
      <xdr:sp macro="" textlink="">
        <xdr:nvSpPr>
          <xdr:cNvPr id="119" name="Freeform 2">
            <a:extLst>
              <a:ext uri="{FF2B5EF4-FFF2-40B4-BE49-F238E27FC236}">
                <a16:creationId xmlns:a16="http://schemas.microsoft.com/office/drawing/2014/main" id="{00000000-0008-0000-0800-000077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0" name="Freeform 3">
            <a:extLst>
              <a:ext uri="{FF2B5EF4-FFF2-40B4-BE49-F238E27FC236}">
                <a16:creationId xmlns:a16="http://schemas.microsoft.com/office/drawing/2014/main" id="{00000000-0008-0000-0800-000078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1" name="Line 4">
            <a:extLst>
              <a:ext uri="{FF2B5EF4-FFF2-40B4-BE49-F238E27FC236}">
                <a16:creationId xmlns:a16="http://schemas.microsoft.com/office/drawing/2014/main" id="{00000000-0008-0000-0800-000079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5">
            <a:extLst>
              <a:ext uri="{FF2B5EF4-FFF2-40B4-BE49-F238E27FC236}">
                <a16:creationId xmlns:a16="http://schemas.microsoft.com/office/drawing/2014/main" id="{00000000-0008-0000-0800-00007A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3" name="Freeform 6">
            <a:extLst>
              <a:ext uri="{FF2B5EF4-FFF2-40B4-BE49-F238E27FC236}">
                <a16:creationId xmlns:a16="http://schemas.microsoft.com/office/drawing/2014/main" id="{00000000-0008-0000-0800-00007B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4" name="Line 7">
            <a:extLst>
              <a:ext uri="{FF2B5EF4-FFF2-40B4-BE49-F238E27FC236}">
                <a16:creationId xmlns:a16="http://schemas.microsoft.com/office/drawing/2014/main" id="{00000000-0008-0000-0800-00007C000000}"/>
              </a:ext>
            </a:extLst>
          </xdr:cNvPr>
          <xdr:cNvSpPr>
            <a:spLocks noChangeShapeType="1"/>
          </xdr:cNvSpPr>
        </xdr:nvSpPr>
        <xdr:spPr bwMode="auto">
          <a:xfrm>
            <a:off x="272" y="68"/>
            <a:ext cx="7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5" name="Line 8">
            <a:extLst>
              <a:ext uri="{FF2B5EF4-FFF2-40B4-BE49-F238E27FC236}">
                <a16:creationId xmlns:a16="http://schemas.microsoft.com/office/drawing/2014/main" id="{00000000-0008-0000-0800-00007D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9">
            <a:extLst>
              <a:ext uri="{FF2B5EF4-FFF2-40B4-BE49-F238E27FC236}">
                <a16:creationId xmlns:a16="http://schemas.microsoft.com/office/drawing/2014/main" id="{00000000-0008-0000-0800-00007E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3</xdr:col>
      <xdr:colOff>676565</xdr:colOff>
      <xdr:row>20</xdr:row>
      <xdr:rowOff>60054</xdr:rowOff>
    </xdr:from>
    <xdr:to>
      <xdr:col>6</xdr:col>
      <xdr:colOff>28432</xdr:colOff>
      <xdr:row>22</xdr:row>
      <xdr:rowOff>130456</xdr:rowOff>
    </xdr:to>
    <xdr:grpSp>
      <xdr:nvGrpSpPr>
        <xdr:cNvPr id="127" name="Group 15">
          <a:extLst>
            <a:ext uri="{FF2B5EF4-FFF2-40B4-BE49-F238E27FC236}">
              <a16:creationId xmlns:a16="http://schemas.microsoft.com/office/drawing/2014/main" id="{00000000-0008-0000-0800-00007F000000}"/>
            </a:ext>
          </a:extLst>
        </xdr:cNvPr>
        <xdr:cNvGrpSpPr>
          <a:grpSpLocks/>
        </xdr:cNvGrpSpPr>
      </xdr:nvGrpSpPr>
      <xdr:grpSpPr bwMode="auto">
        <a:xfrm>
          <a:off x="2728770" y="3774804"/>
          <a:ext cx="1404071" cy="607266"/>
          <a:chOff x="32" y="244"/>
          <a:chExt cx="315" cy="136"/>
        </a:xfrm>
      </xdr:grpSpPr>
      <xdr:sp macro="" textlink="">
        <xdr:nvSpPr>
          <xdr:cNvPr id="128" name="Freeform 16">
            <a:extLst>
              <a:ext uri="{FF2B5EF4-FFF2-40B4-BE49-F238E27FC236}">
                <a16:creationId xmlns:a16="http://schemas.microsoft.com/office/drawing/2014/main" id="{00000000-0008-0000-0800-000080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29" name="Freeform 17">
            <a:extLst>
              <a:ext uri="{FF2B5EF4-FFF2-40B4-BE49-F238E27FC236}">
                <a16:creationId xmlns:a16="http://schemas.microsoft.com/office/drawing/2014/main" id="{00000000-0008-0000-0800-000081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0" name="Line 18">
            <a:extLst>
              <a:ext uri="{FF2B5EF4-FFF2-40B4-BE49-F238E27FC236}">
                <a16:creationId xmlns:a16="http://schemas.microsoft.com/office/drawing/2014/main" id="{00000000-0008-0000-0800-000082000000}"/>
              </a:ext>
            </a:extLst>
          </xdr:cNvPr>
          <xdr:cNvSpPr>
            <a:spLocks noChangeShapeType="1"/>
          </xdr:cNvSpPr>
        </xdr:nvSpPr>
        <xdr:spPr bwMode="auto">
          <a:xfrm>
            <a:off x="272" y="312"/>
            <a:ext cx="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1" name="Line 19">
            <a:extLst>
              <a:ext uri="{FF2B5EF4-FFF2-40B4-BE49-F238E27FC236}">
                <a16:creationId xmlns:a16="http://schemas.microsoft.com/office/drawing/2014/main" id="{00000000-0008-0000-0800-000083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2" name="Line 20">
            <a:extLst>
              <a:ext uri="{FF2B5EF4-FFF2-40B4-BE49-F238E27FC236}">
                <a16:creationId xmlns:a16="http://schemas.microsoft.com/office/drawing/2014/main" id="{00000000-0008-0000-0800-000084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8</xdr:col>
      <xdr:colOff>664615</xdr:colOff>
      <xdr:row>10</xdr:row>
      <xdr:rowOff>23878</xdr:rowOff>
    </xdr:from>
    <xdr:to>
      <xdr:col>11</xdr:col>
      <xdr:colOff>20845</xdr:colOff>
      <xdr:row>12</xdr:row>
      <xdr:rowOff>149621</xdr:rowOff>
    </xdr:to>
    <xdr:grpSp>
      <xdr:nvGrpSpPr>
        <xdr:cNvPr id="133" name="Group 1">
          <a:extLst>
            <a:ext uri="{FF2B5EF4-FFF2-40B4-BE49-F238E27FC236}">
              <a16:creationId xmlns:a16="http://schemas.microsoft.com/office/drawing/2014/main" id="{00000000-0008-0000-0800-000085000000}"/>
            </a:ext>
          </a:extLst>
        </xdr:cNvPr>
        <xdr:cNvGrpSpPr>
          <a:grpSpLocks/>
        </xdr:cNvGrpSpPr>
      </xdr:nvGrpSpPr>
      <xdr:grpSpPr bwMode="auto">
        <a:xfrm>
          <a:off x="6137160" y="1972173"/>
          <a:ext cx="1408435" cy="662607"/>
          <a:chOff x="44" y="0"/>
          <a:chExt cx="302" cy="136"/>
        </a:xfrm>
      </xdr:grpSpPr>
      <xdr:sp macro="" textlink="">
        <xdr:nvSpPr>
          <xdr:cNvPr id="134" name="Freeform 2">
            <a:extLst>
              <a:ext uri="{FF2B5EF4-FFF2-40B4-BE49-F238E27FC236}">
                <a16:creationId xmlns:a16="http://schemas.microsoft.com/office/drawing/2014/main" id="{00000000-0008-0000-0800-000086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35" name="Freeform 3">
            <a:extLst>
              <a:ext uri="{FF2B5EF4-FFF2-40B4-BE49-F238E27FC236}">
                <a16:creationId xmlns:a16="http://schemas.microsoft.com/office/drawing/2014/main" id="{00000000-0008-0000-0800-000087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36" name="Line 4">
            <a:extLst>
              <a:ext uri="{FF2B5EF4-FFF2-40B4-BE49-F238E27FC236}">
                <a16:creationId xmlns:a16="http://schemas.microsoft.com/office/drawing/2014/main" id="{00000000-0008-0000-0800-000088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Line 5">
            <a:extLst>
              <a:ext uri="{FF2B5EF4-FFF2-40B4-BE49-F238E27FC236}">
                <a16:creationId xmlns:a16="http://schemas.microsoft.com/office/drawing/2014/main" id="{00000000-0008-0000-0800-000089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8" name="Freeform 6">
            <a:extLst>
              <a:ext uri="{FF2B5EF4-FFF2-40B4-BE49-F238E27FC236}">
                <a16:creationId xmlns:a16="http://schemas.microsoft.com/office/drawing/2014/main" id="{00000000-0008-0000-0800-00008A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39" name="Line 7">
            <a:extLst>
              <a:ext uri="{FF2B5EF4-FFF2-40B4-BE49-F238E27FC236}">
                <a16:creationId xmlns:a16="http://schemas.microsoft.com/office/drawing/2014/main" id="{00000000-0008-0000-0800-00008B000000}"/>
              </a:ext>
            </a:extLst>
          </xdr:cNvPr>
          <xdr:cNvSpPr>
            <a:spLocks noChangeShapeType="1"/>
          </xdr:cNvSpPr>
        </xdr:nvSpPr>
        <xdr:spPr bwMode="auto">
          <a:xfrm>
            <a:off x="272" y="68"/>
            <a:ext cx="7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Line 8">
            <a:extLst>
              <a:ext uri="{FF2B5EF4-FFF2-40B4-BE49-F238E27FC236}">
                <a16:creationId xmlns:a16="http://schemas.microsoft.com/office/drawing/2014/main" id="{00000000-0008-0000-0800-00008C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1" name="Line 9">
            <a:extLst>
              <a:ext uri="{FF2B5EF4-FFF2-40B4-BE49-F238E27FC236}">
                <a16:creationId xmlns:a16="http://schemas.microsoft.com/office/drawing/2014/main" id="{00000000-0008-0000-0800-00008D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8</xdr:col>
      <xdr:colOff>664881</xdr:colOff>
      <xdr:row>15</xdr:row>
      <xdr:rowOff>23195</xdr:rowOff>
    </xdr:from>
    <xdr:to>
      <xdr:col>11</xdr:col>
      <xdr:colOff>28973</xdr:colOff>
      <xdr:row>19</xdr:row>
      <xdr:rowOff>16566</xdr:rowOff>
    </xdr:to>
    <xdr:grpSp>
      <xdr:nvGrpSpPr>
        <xdr:cNvPr id="142" name="Group 10">
          <a:extLst>
            <a:ext uri="{FF2B5EF4-FFF2-40B4-BE49-F238E27FC236}">
              <a16:creationId xmlns:a16="http://schemas.microsoft.com/office/drawing/2014/main" id="{00000000-0008-0000-0800-00008E000000}"/>
            </a:ext>
          </a:extLst>
        </xdr:cNvPr>
        <xdr:cNvGrpSpPr>
          <a:grpSpLocks/>
        </xdr:cNvGrpSpPr>
      </xdr:nvGrpSpPr>
      <xdr:grpSpPr bwMode="auto">
        <a:xfrm>
          <a:off x="6137426" y="2949968"/>
          <a:ext cx="1416297" cy="608166"/>
          <a:chOff x="614" y="0"/>
          <a:chExt cx="324" cy="136"/>
        </a:xfrm>
      </xdr:grpSpPr>
      <xdr:sp macro="" textlink="">
        <xdr:nvSpPr>
          <xdr:cNvPr id="143" name="Freeform 11">
            <a:extLst>
              <a:ext uri="{FF2B5EF4-FFF2-40B4-BE49-F238E27FC236}">
                <a16:creationId xmlns:a16="http://schemas.microsoft.com/office/drawing/2014/main" id="{00000000-0008-0000-0800-00008F000000}"/>
              </a:ext>
            </a:extLst>
          </xdr:cNvPr>
          <xdr:cNvSpPr>
            <a:spLocks noChangeArrowheads="1"/>
          </xdr:cNvSpPr>
        </xdr:nvSpPr>
        <xdr:spPr bwMode="auto">
          <a:xfrm>
            <a:off x="693" y="0"/>
            <a:ext cx="114" cy="136"/>
          </a:xfrm>
          <a:custGeom>
            <a:avLst/>
            <a:gdLst>
              <a:gd name="T0" fmla="*/ 0 w 21600"/>
              <a:gd name="T1" fmla="*/ 0 h 21600"/>
              <a:gd name="T2" fmla="*/ 0 w 21600"/>
              <a:gd name="T3" fmla="*/ 21600 h 21600"/>
              <a:gd name="T4" fmla="*/ 21600 w 21600"/>
              <a:gd name="T5" fmla="*/ 10800 h 21600"/>
              <a:gd name="T6" fmla="*/ 0 w 21600"/>
              <a:gd name="T7" fmla="*/ 0 h 21600"/>
            </a:gdLst>
            <a:ahLst/>
            <a:cxnLst>
              <a:cxn ang="0">
                <a:pos x="T0" y="T1"/>
              </a:cxn>
              <a:cxn ang="0">
                <a:pos x="T2" y="T3"/>
              </a:cxn>
              <a:cxn ang="0">
                <a:pos x="T4" y="T5"/>
              </a:cxn>
              <a:cxn ang="0">
                <a:pos x="T6" y="T7"/>
              </a:cxn>
            </a:cxnLst>
            <a:rect l="0" t="0" r="r" b="b"/>
            <a:pathLst>
              <a:path w="21600" h="21600">
                <a:moveTo>
                  <a:pt x="0" y="0"/>
                </a:moveTo>
                <a:lnTo>
                  <a:pt x="0" y="21600"/>
                </a:lnTo>
                <a:lnTo>
                  <a:pt x="21600" y="10800"/>
                </a:lnTo>
                <a:lnTo>
                  <a:pt x="0" y="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4" name="Line 12">
            <a:extLst>
              <a:ext uri="{FF2B5EF4-FFF2-40B4-BE49-F238E27FC236}">
                <a16:creationId xmlns:a16="http://schemas.microsoft.com/office/drawing/2014/main" id="{00000000-0008-0000-0800-000090000000}"/>
              </a:ext>
            </a:extLst>
          </xdr:cNvPr>
          <xdr:cNvSpPr>
            <a:spLocks noChangeShapeType="1"/>
          </xdr:cNvSpPr>
        </xdr:nvSpPr>
        <xdr:spPr bwMode="auto">
          <a:xfrm>
            <a:off x="614" y="69"/>
            <a:ext cx="7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5" name="Oval 13">
            <a:extLst>
              <a:ext uri="{FF2B5EF4-FFF2-40B4-BE49-F238E27FC236}">
                <a16:creationId xmlns:a16="http://schemas.microsoft.com/office/drawing/2014/main" id="{00000000-0008-0000-0800-000091000000}"/>
              </a:ext>
            </a:extLst>
          </xdr:cNvPr>
          <xdr:cNvSpPr>
            <a:spLocks noChangeArrowheads="1"/>
          </xdr:cNvSpPr>
        </xdr:nvSpPr>
        <xdr:spPr bwMode="auto">
          <a:xfrm>
            <a:off x="807" y="50"/>
            <a:ext cx="37" cy="37"/>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Line 14">
            <a:extLst>
              <a:ext uri="{FF2B5EF4-FFF2-40B4-BE49-F238E27FC236}">
                <a16:creationId xmlns:a16="http://schemas.microsoft.com/office/drawing/2014/main" id="{00000000-0008-0000-0800-000092000000}"/>
              </a:ext>
            </a:extLst>
          </xdr:cNvPr>
          <xdr:cNvSpPr>
            <a:spLocks noChangeShapeType="1"/>
          </xdr:cNvSpPr>
        </xdr:nvSpPr>
        <xdr:spPr bwMode="auto">
          <a:xfrm>
            <a:off x="844" y="68"/>
            <a:ext cx="9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8</xdr:col>
      <xdr:colOff>676565</xdr:colOff>
      <xdr:row>4</xdr:row>
      <xdr:rowOff>51770</xdr:rowOff>
    </xdr:from>
    <xdr:to>
      <xdr:col>11</xdr:col>
      <xdr:colOff>28432</xdr:colOff>
      <xdr:row>6</xdr:row>
      <xdr:rowOff>122172</xdr:rowOff>
    </xdr:to>
    <xdr:grpSp>
      <xdr:nvGrpSpPr>
        <xdr:cNvPr id="147" name="Group 15">
          <a:extLst>
            <a:ext uri="{FF2B5EF4-FFF2-40B4-BE49-F238E27FC236}">
              <a16:creationId xmlns:a16="http://schemas.microsoft.com/office/drawing/2014/main" id="{00000000-0008-0000-0800-000093000000}"/>
            </a:ext>
          </a:extLst>
        </xdr:cNvPr>
        <xdr:cNvGrpSpPr>
          <a:grpSpLocks/>
        </xdr:cNvGrpSpPr>
      </xdr:nvGrpSpPr>
      <xdr:grpSpPr bwMode="auto">
        <a:xfrm>
          <a:off x="6149110" y="1021588"/>
          <a:ext cx="1404072" cy="607266"/>
          <a:chOff x="32" y="244"/>
          <a:chExt cx="315" cy="136"/>
        </a:xfrm>
      </xdr:grpSpPr>
      <xdr:sp macro="" textlink="">
        <xdr:nvSpPr>
          <xdr:cNvPr id="148" name="Freeform 16">
            <a:extLst>
              <a:ext uri="{FF2B5EF4-FFF2-40B4-BE49-F238E27FC236}">
                <a16:creationId xmlns:a16="http://schemas.microsoft.com/office/drawing/2014/main" id="{00000000-0008-0000-0800-000094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49" name="Freeform 17">
            <a:extLst>
              <a:ext uri="{FF2B5EF4-FFF2-40B4-BE49-F238E27FC236}">
                <a16:creationId xmlns:a16="http://schemas.microsoft.com/office/drawing/2014/main" id="{00000000-0008-0000-0800-000095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18">
            <a:extLst>
              <a:ext uri="{FF2B5EF4-FFF2-40B4-BE49-F238E27FC236}">
                <a16:creationId xmlns:a16="http://schemas.microsoft.com/office/drawing/2014/main" id="{00000000-0008-0000-0800-000096000000}"/>
              </a:ext>
            </a:extLst>
          </xdr:cNvPr>
          <xdr:cNvSpPr>
            <a:spLocks noChangeShapeType="1"/>
          </xdr:cNvSpPr>
        </xdr:nvSpPr>
        <xdr:spPr bwMode="auto">
          <a:xfrm>
            <a:off x="272" y="312"/>
            <a:ext cx="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19">
            <a:extLst>
              <a:ext uri="{FF2B5EF4-FFF2-40B4-BE49-F238E27FC236}">
                <a16:creationId xmlns:a16="http://schemas.microsoft.com/office/drawing/2014/main" id="{00000000-0008-0000-0800-000097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2" name="Line 20">
            <a:extLst>
              <a:ext uri="{FF2B5EF4-FFF2-40B4-BE49-F238E27FC236}">
                <a16:creationId xmlns:a16="http://schemas.microsoft.com/office/drawing/2014/main" id="{00000000-0008-0000-0800-000098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8</xdr:col>
      <xdr:colOff>664615</xdr:colOff>
      <xdr:row>26</xdr:row>
      <xdr:rowOff>23879</xdr:rowOff>
    </xdr:from>
    <xdr:to>
      <xdr:col>11</xdr:col>
      <xdr:colOff>20845</xdr:colOff>
      <xdr:row>28</xdr:row>
      <xdr:rowOff>149622</xdr:rowOff>
    </xdr:to>
    <xdr:grpSp>
      <xdr:nvGrpSpPr>
        <xdr:cNvPr id="153" name="Group 1">
          <a:extLst>
            <a:ext uri="{FF2B5EF4-FFF2-40B4-BE49-F238E27FC236}">
              <a16:creationId xmlns:a16="http://schemas.microsoft.com/office/drawing/2014/main" id="{00000000-0008-0000-0800-000099000000}"/>
            </a:ext>
          </a:extLst>
        </xdr:cNvPr>
        <xdr:cNvGrpSpPr>
          <a:grpSpLocks/>
        </xdr:cNvGrpSpPr>
      </xdr:nvGrpSpPr>
      <xdr:grpSpPr bwMode="auto">
        <a:xfrm>
          <a:off x="6137160" y="4890288"/>
          <a:ext cx="1408435" cy="662607"/>
          <a:chOff x="44" y="0"/>
          <a:chExt cx="302" cy="136"/>
        </a:xfrm>
      </xdr:grpSpPr>
      <xdr:sp macro="" textlink="">
        <xdr:nvSpPr>
          <xdr:cNvPr id="154" name="Freeform 2">
            <a:extLst>
              <a:ext uri="{FF2B5EF4-FFF2-40B4-BE49-F238E27FC236}">
                <a16:creationId xmlns:a16="http://schemas.microsoft.com/office/drawing/2014/main" id="{00000000-0008-0000-0800-00009A000000}"/>
              </a:ext>
            </a:extLst>
          </xdr:cNvPr>
          <xdr:cNvSpPr>
            <a:spLocks noChangeArrowheads="1"/>
          </xdr:cNvSpPr>
        </xdr:nvSpPr>
        <xdr:spPr bwMode="auto">
          <a:xfrm>
            <a:off x="181" y="1"/>
            <a:ext cx="91" cy="68"/>
          </a:xfrm>
          <a:custGeom>
            <a:avLst/>
            <a:gdLst>
              <a:gd name="T0" fmla="*/ 0 w 21600"/>
              <a:gd name="T1" fmla="*/ 0 h 21600"/>
              <a:gd name="T2" fmla="*/ 671 w 21600"/>
              <a:gd name="T3" fmla="*/ 182 h 21600"/>
              <a:gd name="T4" fmla="*/ 21600 w 21600"/>
              <a:gd name="T5" fmla="*/ 21600 h 21600"/>
            </a:gdLst>
            <a:ahLst/>
            <a:cxnLst>
              <a:cxn ang="0">
                <a:pos x="T0" y="T1"/>
              </a:cxn>
              <a:cxn ang="0">
                <a:pos x="T2" y="T3"/>
              </a:cxn>
              <a:cxn ang="0">
                <a:pos x="T4" y="T5"/>
              </a:cxn>
            </a:cxnLst>
            <a:rect l="0" t="0" r="r" b="b"/>
            <a:pathLst>
              <a:path w="21600" h="21600">
                <a:moveTo>
                  <a:pt x="0" y="0"/>
                </a:moveTo>
                <a:cubicBezTo>
                  <a:pt x="134" y="0"/>
                  <a:pt x="537" y="182"/>
                  <a:pt x="671" y="182"/>
                </a:cubicBezTo>
                <a:cubicBezTo>
                  <a:pt x="10196" y="2541"/>
                  <a:pt x="18112" y="10709"/>
                  <a:pt x="2160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55" name="Freeform 3">
            <a:extLst>
              <a:ext uri="{FF2B5EF4-FFF2-40B4-BE49-F238E27FC236}">
                <a16:creationId xmlns:a16="http://schemas.microsoft.com/office/drawing/2014/main" id="{00000000-0008-0000-0800-00009B000000}"/>
              </a:ext>
            </a:extLst>
          </xdr:cNvPr>
          <xdr:cNvSpPr>
            <a:spLocks noChangeArrowheads="1"/>
          </xdr:cNvSpPr>
        </xdr:nvSpPr>
        <xdr:spPr bwMode="auto">
          <a:xfrm>
            <a:off x="92" y="0"/>
            <a:ext cx="23"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56" name="Line 4">
            <a:extLst>
              <a:ext uri="{FF2B5EF4-FFF2-40B4-BE49-F238E27FC236}">
                <a16:creationId xmlns:a16="http://schemas.microsoft.com/office/drawing/2014/main" id="{00000000-0008-0000-0800-00009C000000}"/>
              </a:ext>
            </a:extLst>
          </xdr:cNvPr>
          <xdr:cNvSpPr>
            <a:spLocks noChangeShapeType="1"/>
          </xdr:cNvSpPr>
        </xdr:nvSpPr>
        <xdr:spPr bwMode="auto">
          <a:xfrm>
            <a:off x="92" y="136"/>
            <a:ext cx="91"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7" name="Line 5">
            <a:extLst>
              <a:ext uri="{FF2B5EF4-FFF2-40B4-BE49-F238E27FC236}">
                <a16:creationId xmlns:a16="http://schemas.microsoft.com/office/drawing/2014/main" id="{00000000-0008-0000-0800-00009D000000}"/>
              </a:ext>
            </a:extLst>
          </xdr:cNvPr>
          <xdr:cNvSpPr>
            <a:spLocks noChangeShapeType="1"/>
          </xdr:cNvSpPr>
        </xdr:nvSpPr>
        <xdr:spPr bwMode="auto">
          <a:xfrm>
            <a:off x="92" y="0"/>
            <a:ext cx="91" cy="1"/>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8" name="Freeform 6">
            <a:extLst>
              <a:ext uri="{FF2B5EF4-FFF2-40B4-BE49-F238E27FC236}">
                <a16:creationId xmlns:a16="http://schemas.microsoft.com/office/drawing/2014/main" id="{00000000-0008-0000-0800-00009E000000}"/>
              </a:ext>
            </a:extLst>
          </xdr:cNvPr>
          <xdr:cNvSpPr>
            <a:spLocks noChangeArrowheads="1"/>
          </xdr:cNvSpPr>
        </xdr:nvSpPr>
        <xdr:spPr bwMode="auto">
          <a:xfrm>
            <a:off x="181" y="69"/>
            <a:ext cx="91" cy="67"/>
          </a:xfrm>
          <a:custGeom>
            <a:avLst/>
            <a:gdLst>
              <a:gd name="T0" fmla="*/ 21600 w 21600"/>
              <a:gd name="T1" fmla="*/ 0 h 21600"/>
              <a:gd name="T2" fmla="*/ 671 w 21600"/>
              <a:gd name="T3" fmla="*/ 21418 h 21600"/>
              <a:gd name="T4" fmla="*/ 0 w 21600"/>
              <a:gd name="T5" fmla="*/ 21600 h 21600"/>
            </a:gdLst>
            <a:ahLst/>
            <a:cxnLst>
              <a:cxn ang="0">
                <a:pos x="T0" y="T1"/>
              </a:cxn>
              <a:cxn ang="0">
                <a:pos x="T2" y="T3"/>
              </a:cxn>
              <a:cxn ang="0">
                <a:pos x="T4" y="T5"/>
              </a:cxn>
            </a:cxnLst>
            <a:rect l="0" t="0" r="r" b="b"/>
            <a:pathLst>
              <a:path w="21600" h="21600">
                <a:moveTo>
                  <a:pt x="21600" y="0"/>
                </a:moveTo>
                <a:cubicBezTo>
                  <a:pt x="18246" y="10891"/>
                  <a:pt x="10196" y="19059"/>
                  <a:pt x="671" y="21418"/>
                </a:cubicBezTo>
                <a:cubicBezTo>
                  <a:pt x="537" y="21418"/>
                  <a:pt x="134"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59" name="Line 7">
            <a:extLst>
              <a:ext uri="{FF2B5EF4-FFF2-40B4-BE49-F238E27FC236}">
                <a16:creationId xmlns:a16="http://schemas.microsoft.com/office/drawing/2014/main" id="{00000000-0008-0000-0800-00009F000000}"/>
              </a:ext>
            </a:extLst>
          </xdr:cNvPr>
          <xdr:cNvSpPr>
            <a:spLocks noChangeShapeType="1"/>
          </xdr:cNvSpPr>
        </xdr:nvSpPr>
        <xdr:spPr bwMode="auto">
          <a:xfrm>
            <a:off x="272" y="68"/>
            <a:ext cx="7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Line 8">
            <a:extLst>
              <a:ext uri="{FF2B5EF4-FFF2-40B4-BE49-F238E27FC236}">
                <a16:creationId xmlns:a16="http://schemas.microsoft.com/office/drawing/2014/main" id="{00000000-0008-0000-0800-0000A0000000}"/>
              </a:ext>
            </a:extLst>
          </xdr:cNvPr>
          <xdr:cNvSpPr>
            <a:spLocks noChangeShapeType="1"/>
          </xdr:cNvSpPr>
        </xdr:nvSpPr>
        <xdr:spPr bwMode="auto">
          <a:xfrm>
            <a:off x="44" y="24"/>
            <a:ext cx="6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9">
            <a:extLst>
              <a:ext uri="{FF2B5EF4-FFF2-40B4-BE49-F238E27FC236}">
                <a16:creationId xmlns:a16="http://schemas.microsoft.com/office/drawing/2014/main" id="{00000000-0008-0000-0800-0000A1000000}"/>
              </a:ext>
            </a:extLst>
          </xdr:cNvPr>
          <xdr:cNvSpPr>
            <a:spLocks noChangeShapeType="1"/>
          </xdr:cNvSpPr>
        </xdr:nvSpPr>
        <xdr:spPr bwMode="auto">
          <a:xfrm>
            <a:off x="44" y="114"/>
            <a:ext cx="6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8</xdr:col>
      <xdr:colOff>676565</xdr:colOff>
      <xdr:row>20</xdr:row>
      <xdr:rowOff>51770</xdr:rowOff>
    </xdr:from>
    <xdr:to>
      <xdr:col>11</xdr:col>
      <xdr:colOff>28432</xdr:colOff>
      <xdr:row>22</xdr:row>
      <xdr:rowOff>122172</xdr:rowOff>
    </xdr:to>
    <xdr:grpSp>
      <xdr:nvGrpSpPr>
        <xdr:cNvPr id="162" name="Group 15">
          <a:extLst>
            <a:ext uri="{FF2B5EF4-FFF2-40B4-BE49-F238E27FC236}">
              <a16:creationId xmlns:a16="http://schemas.microsoft.com/office/drawing/2014/main" id="{00000000-0008-0000-0800-0000A2000000}"/>
            </a:ext>
          </a:extLst>
        </xdr:cNvPr>
        <xdr:cNvGrpSpPr>
          <a:grpSpLocks/>
        </xdr:cNvGrpSpPr>
      </xdr:nvGrpSpPr>
      <xdr:grpSpPr bwMode="auto">
        <a:xfrm>
          <a:off x="6149110" y="3766520"/>
          <a:ext cx="1404072" cy="607266"/>
          <a:chOff x="32" y="244"/>
          <a:chExt cx="315" cy="136"/>
        </a:xfrm>
      </xdr:grpSpPr>
      <xdr:sp macro="" textlink="">
        <xdr:nvSpPr>
          <xdr:cNvPr id="163" name="Freeform 16">
            <a:extLst>
              <a:ext uri="{FF2B5EF4-FFF2-40B4-BE49-F238E27FC236}">
                <a16:creationId xmlns:a16="http://schemas.microsoft.com/office/drawing/2014/main" id="{00000000-0008-0000-0800-0000A3000000}"/>
              </a:ext>
            </a:extLst>
          </xdr:cNvPr>
          <xdr:cNvSpPr>
            <a:spLocks noChangeArrowheads="1"/>
          </xdr:cNvSpPr>
        </xdr:nvSpPr>
        <xdr:spPr bwMode="auto">
          <a:xfrm>
            <a:off x="204" y="244"/>
            <a:ext cx="68" cy="136"/>
          </a:xfrm>
          <a:custGeom>
            <a:avLst/>
            <a:gdLst>
              <a:gd name="T0" fmla="*/ 0 w 21600"/>
              <a:gd name="T1" fmla="*/ 0 h 21600"/>
              <a:gd name="T2" fmla="*/ 21600 w 21600"/>
              <a:gd name="T3" fmla="*/ 10800 h 21600"/>
              <a:gd name="T4" fmla="*/ 0 w 21600"/>
              <a:gd name="T5" fmla="*/ 21600 h 21600"/>
            </a:gdLst>
            <a:ahLst/>
            <a:cxnLst>
              <a:cxn ang="0">
                <a:pos x="T0" y="T1"/>
              </a:cxn>
              <a:cxn ang="0">
                <a:pos x="T2" y="T3"/>
              </a:cxn>
              <a:cxn ang="0">
                <a:pos x="T4" y="T5"/>
              </a:cxn>
            </a:cxnLst>
            <a:rect l="0" t="0" r="r" b="b"/>
            <a:pathLst>
              <a:path w="21600" h="21600">
                <a:moveTo>
                  <a:pt x="0" y="0"/>
                </a:moveTo>
                <a:cubicBezTo>
                  <a:pt x="11880" y="0"/>
                  <a:pt x="21600" y="4860"/>
                  <a:pt x="21600" y="10800"/>
                </a:cubicBezTo>
                <a:cubicBezTo>
                  <a:pt x="21600" y="16740"/>
                  <a:pt x="11880" y="21600"/>
                  <a:pt x="0" y="21600"/>
                </a:cubicBezTo>
              </a:path>
            </a:pathLst>
          </a:custGeom>
          <a:noFill/>
          <a:ln w="19050">
            <a:solidFill>
              <a:srgbClr val="000000"/>
            </a:solidFill>
            <a:bevel/>
            <a:headEnd/>
            <a:tailEnd/>
          </a:ln>
          <a:extLst>
            <a:ext uri="{909E8E84-426E-40DD-AFC4-6F175D3DCCD1}">
              <a14:hiddenFill xmlns:a14="http://schemas.microsoft.com/office/drawing/2010/main">
                <a:solidFill>
                  <a:srgbClr val="FFFFFF"/>
                </a:solidFill>
              </a14:hiddenFill>
            </a:ext>
          </a:extLst>
        </xdr:spPr>
      </xdr:sp>
      <xdr:sp macro="" textlink="">
        <xdr:nvSpPr>
          <xdr:cNvPr id="164" name="Freeform 17">
            <a:extLst>
              <a:ext uri="{FF2B5EF4-FFF2-40B4-BE49-F238E27FC236}">
                <a16:creationId xmlns:a16="http://schemas.microsoft.com/office/drawing/2014/main" id="{00000000-0008-0000-0800-0000A4000000}"/>
              </a:ext>
            </a:extLst>
          </xdr:cNvPr>
          <xdr:cNvSpPr>
            <a:spLocks noChangeArrowheads="1"/>
          </xdr:cNvSpPr>
        </xdr:nvSpPr>
        <xdr:spPr bwMode="auto">
          <a:xfrm>
            <a:off x="91" y="244"/>
            <a:ext cx="113" cy="136"/>
          </a:xfrm>
          <a:custGeom>
            <a:avLst/>
            <a:gdLst>
              <a:gd name="T0" fmla="*/ 21600 w 21600"/>
              <a:gd name="T1" fmla="*/ 0 h 21600"/>
              <a:gd name="T2" fmla="*/ 0 w 21600"/>
              <a:gd name="T3" fmla="*/ 0 h 21600"/>
              <a:gd name="T4" fmla="*/ 0 w 21600"/>
              <a:gd name="T5" fmla="*/ 21600 h 21600"/>
              <a:gd name="T6" fmla="*/ 21600 w 21600"/>
              <a:gd name="T7" fmla="*/ 21600 h 21600"/>
            </a:gdLst>
            <a:ahLst/>
            <a:cxnLst>
              <a:cxn ang="0">
                <a:pos x="T0" y="T1"/>
              </a:cxn>
              <a:cxn ang="0">
                <a:pos x="T2" y="T3"/>
              </a:cxn>
              <a:cxn ang="0">
                <a:pos x="T4" y="T5"/>
              </a:cxn>
              <a:cxn ang="0">
                <a:pos x="T6" y="T7"/>
              </a:cxn>
            </a:cxnLst>
            <a:rect l="0" t="0" r="r" b="b"/>
            <a:pathLst>
              <a:path w="21600" h="21600">
                <a:moveTo>
                  <a:pt x="21600" y="0"/>
                </a:moveTo>
                <a:lnTo>
                  <a:pt x="0" y="0"/>
                </a:lnTo>
                <a:lnTo>
                  <a:pt x="0" y="21600"/>
                </a:lnTo>
                <a:lnTo>
                  <a:pt x="21600" y="21600"/>
                </a:lnTo>
              </a:path>
            </a:pathLst>
          </a:cu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5" name="Line 18">
            <a:extLst>
              <a:ext uri="{FF2B5EF4-FFF2-40B4-BE49-F238E27FC236}">
                <a16:creationId xmlns:a16="http://schemas.microsoft.com/office/drawing/2014/main" id="{00000000-0008-0000-0800-0000A5000000}"/>
              </a:ext>
            </a:extLst>
          </xdr:cNvPr>
          <xdr:cNvSpPr>
            <a:spLocks noChangeShapeType="1"/>
          </xdr:cNvSpPr>
        </xdr:nvSpPr>
        <xdr:spPr bwMode="auto">
          <a:xfrm>
            <a:off x="272" y="312"/>
            <a:ext cx="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6" name="Line 19">
            <a:extLst>
              <a:ext uri="{FF2B5EF4-FFF2-40B4-BE49-F238E27FC236}">
                <a16:creationId xmlns:a16="http://schemas.microsoft.com/office/drawing/2014/main" id="{00000000-0008-0000-0800-0000A6000000}"/>
              </a:ext>
            </a:extLst>
          </xdr:cNvPr>
          <xdr:cNvSpPr>
            <a:spLocks noChangeShapeType="1"/>
          </xdr:cNvSpPr>
        </xdr:nvSpPr>
        <xdr:spPr bwMode="auto">
          <a:xfrm>
            <a:off x="32" y="267"/>
            <a:ext cx="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0">
            <a:extLst>
              <a:ext uri="{FF2B5EF4-FFF2-40B4-BE49-F238E27FC236}">
                <a16:creationId xmlns:a16="http://schemas.microsoft.com/office/drawing/2014/main" id="{00000000-0008-0000-0800-0000A7000000}"/>
              </a:ext>
            </a:extLst>
          </xdr:cNvPr>
          <xdr:cNvSpPr>
            <a:spLocks noChangeShapeType="1"/>
          </xdr:cNvSpPr>
        </xdr:nvSpPr>
        <xdr:spPr bwMode="auto">
          <a:xfrm>
            <a:off x="34" y="358"/>
            <a:ext cx="57"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23"/>
  <sheetViews>
    <sheetView showGridLines="0" tabSelected="1" zoomScale="110" zoomScaleNormal="110" workbookViewId="0">
      <selection activeCell="M17" sqref="M17"/>
    </sheetView>
  </sheetViews>
  <sheetFormatPr defaultRowHeight="13.5" x14ac:dyDescent="0.15"/>
  <cols>
    <col min="1" max="10" width="9" style="4"/>
    <col min="11" max="11" width="6.25" style="4" customWidth="1"/>
    <col min="12" max="12" width="6.125" style="4" customWidth="1"/>
    <col min="13" max="13" width="11.875" style="4" customWidth="1"/>
    <col min="14" max="16384" width="9" style="4"/>
  </cols>
  <sheetData>
    <row r="1" spans="1:14" s="37" customFormat="1" ht="27.75" customHeight="1" thickTop="1" thickBot="1" x14ac:dyDescent="0.2">
      <c r="A1" s="71"/>
      <c r="B1" s="82" t="str">
        <f>IF(M17=1,"次へ","")</f>
        <v/>
      </c>
      <c r="C1" s="77" t="s">
        <v>84</v>
      </c>
    </row>
    <row r="2" spans="1:14" ht="19.5" thickTop="1" x14ac:dyDescent="0.15">
      <c r="C2" s="22" t="s">
        <v>118</v>
      </c>
      <c r="D2" s="22"/>
      <c r="E2" s="22"/>
      <c r="F2" s="22"/>
      <c r="G2" s="22"/>
      <c r="H2" s="22"/>
      <c r="I2" s="22"/>
      <c r="J2" s="22"/>
      <c r="K2" s="22"/>
      <c r="L2" s="22"/>
      <c r="M2" s="22"/>
      <c r="N2" s="22"/>
    </row>
    <row r="3" spans="1:14" ht="18.75" x14ac:dyDescent="0.15">
      <c r="C3" s="22"/>
      <c r="D3" s="22"/>
      <c r="E3" s="22"/>
      <c r="F3" s="22"/>
      <c r="G3" s="22"/>
      <c r="H3" s="22"/>
      <c r="I3" s="22"/>
      <c r="J3" s="22"/>
      <c r="K3" s="22"/>
      <c r="L3" s="22"/>
      <c r="M3" s="22"/>
      <c r="N3" s="22"/>
    </row>
    <row r="4" spans="1:14" ht="18.75" x14ac:dyDescent="0.15">
      <c r="C4" s="22"/>
      <c r="D4" s="23" t="s">
        <v>24</v>
      </c>
      <c r="E4" s="22"/>
      <c r="F4" s="22"/>
      <c r="G4" s="22"/>
      <c r="H4" s="22"/>
      <c r="I4" s="22"/>
      <c r="J4" s="22"/>
      <c r="K4" s="22"/>
      <c r="L4" s="22"/>
      <c r="M4" s="22"/>
      <c r="N4" s="22"/>
    </row>
    <row r="5" spans="1:14" ht="18.75" x14ac:dyDescent="0.15">
      <c r="C5" s="22"/>
      <c r="D5" s="23" t="s">
        <v>25</v>
      </c>
      <c r="E5" s="22"/>
      <c r="F5" s="22"/>
      <c r="G5" s="22"/>
      <c r="H5" s="22"/>
      <c r="I5" s="22"/>
      <c r="J5" s="22"/>
      <c r="K5" s="22"/>
      <c r="L5" s="22"/>
      <c r="M5" s="22"/>
      <c r="N5" s="22"/>
    </row>
    <row r="6" spans="1:14" ht="18.75" x14ac:dyDescent="0.15">
      <c r="C6" s="22"/>
      <c r="D6" s="23"/>
      <c r="E6" s="22"/>
      <c r="F6" s="22"/>
      <c r="G6" s="22"/>
      <c r="H6" s="22"/>
      <c r="I6" s="22"/>
      <c r="J6" s="22"/>
      <c r="K6" s="22"/>
      <c r="L6" s="22"/>
      <c r="M6" s="22"/>
      <c r="N6" s="22"/>
    </row>
    <row r="7" spans="1:14" ht="18.75" x14ac:dyDescent="0.15">
      <c r="C7" s="22"/>
      <c r="D7" s="23" t="s">
        <v>26</v>
      </c>
      <c r="E7" s="22"/>
      <c r="F7" s="22"/>
      <c r="G7" s="22"/>
      <c r="H7" s="22"/>
      <c r="I7" s="22"/>
      <c r="J7" s="22"/>
      <c r="K7" s="22"/>
      <c r="L7" s="22"/>
      <c r="M7" s="22"/>
      <c r="N7" s="22"/>
    </row>
    <row r="8" spans="1:14" ht="18.75" x14ac:dyDescent="0.15">
      <c r="C8" s="22"/>
      <c r="D8" s="23"/>
      <c r="E8" s="22"/>
      <c r="F8" s="22"/>
      <c r="G8" s="22"/>
      <c r="H8" s="22"/>
      <c r="I8" s="22"/>
      <c r="J8" s="22"/>
      <c r="K8" s="22"/>
      <c r="L8" s="22"/>
      <c r="M8" s="23" t="s">
        <v>38</v>
      </c>
      <c r="N8" s="22"/>
    </row>
    <row r="9" spans="1:14" ht="18.75" x14ac:dyDescent="0.15">
      <c r="C9" s="22"/>
      <c r="D9" s="23" t="s">
        <v>27</v>
      </c>
      <c r="E9" s="22"/>
      <c r="F9" s="22"/>
      <c r="G9" s="22"/>
      <c r="H9" s="22"/>
      <c r="I9" s="22"/>
      <c r="J9" s="22"/>
      <c r="K9" s="22"/>
      <c r="L9" s="22"/>
      <c r="M9" s="22"/>
      <c r="N9" s="22"/>
    </row>
    <row r="10" spans="1:14" ht="18.75" x14ac:dyDescent="0.15">
      <c r="C10" s="22"/>
      <c r="D10" s="22"/>
      <c r="E10" s="22"/>
      <c r="F10" s="22"/>
      <c r="G10" s="22"/>
      <c r="H10" s="22"/>
      <c r="I10" s="22"/>
      <c r="J10" s="22"/>
      <c r="K10" s="22"/>
      <c r="L10" s="22"/>
      <c r="M10" s="72" t="s">
        <v>39</v>
      </c>
      <c r="N10" s="23" t="s">
        <v>40</v>
      </c>
    </row>
    <row r="11" spans="1:14" ht="18.75" x14ac:dyDescent="0.15">
      <c r="C11" s="22"/>
      <c r="D11" s="22"/>
      <c r="E11" s="22"/>
      <c r="F11" s="22"/>
      <c r="G11" s="22"/>
      <c r="H11" s="22"/>
      <c r="I11" s="22"/>
      <c r="J11" s="22"/>
      <c r="K11" s="22"/>
      <c r="L11" s="22"/>
      <c r="M11" s="73" t="s">
        <v>41</v>
      </c>
      <c r="N11" s="23" t="s">
        <v>42</v>
      </c>
    </row>
    <row r="12" spans="1:14" ht="18.75" x14ac:dyDescent="0.15">
      <c r="C12" s="22"/>
      <c r="D12" s="22"/>
      <c r="E12" s="22"/>
      <c r="F12" s="22"/>
      <c r="G12" s="22"/>
      <c r="H12" s="22"/>
      <c r="I12" s="22"/>
      <c r="J12" s="22"/>
      <c r="K12" s="22"/>
      <c r="L12" s="22"/>
      <c r="M12" s="22"/>
      <c r="N12" s="22"/>
    </row>
    <row r="13" spans="1:14" ht="18.75" x14ac:dyDescent="0.15">
      <c r="C13" s="22"/>
      <c r="D13" s="22"/>
      <c r="E13" s="22"/>
      <c r="F13" s="22" t="s">
        <v>28</v>
      </c>
      <c r="G13" s="22"/>
      <c r="H13" s="22"/>
      <c r="I13" s="22"/>
      <c r="J13" s="22"/>
      <c r="K13" s="22"/>
      <c r="L13" s="22"/>
      <c r="M13" s="23" t="s">
        <v>43</v>
      </c>
      <c r="N13" s="22"/>
    </row>
    <row r="14" spans="1:14" ht="18.75" x14ac:dyDescent="0.15">
      <c r="C14" s="22"/>
      <c r="D14" s="22"/>
      <c r="E14" s="22"/>
      <c r="F14" s="22"/>
      <c r="G14" s="22"/>
      <c r="H14" s="22"/>
      <c r="I14" s="22"/>
      <c r="J14" s="22"/>
      <c r="K14" s="22"/>
      <c r="L14" s="22"/>
      <c r="M14" s="22"/>
      <c r="N14" s="22"/>
    </row>
    <row r="15" spans="1:14" ht="18.75" x14ac:dyDescent="0.15">
      <c r="C15" s="22"/>
      <c r="D15" s="22"/>
      <c r="E15" s="22"/>
      <c r="F15" s="22"/>
      <c r="G15" s="22"/>
      <c r="H15" s="22"/>
      <c r="I15" s="22"/>
      <c r="J15" s="22"/>
      <c r="K15" s="22"/>
      <c r="L15" s="22"/>
      <c r="M15" s="22"/>
    </row>
    <row r="16" spans="1:14" ht="18.75" x14ac:dyDescent="0.15">
      <c r="C16" s="22"/>
      <c r="D16" s="22"/>
      <c r="E16" s="22"/>
      <c r="F16" s="22" t="s">
        <v>29</v>
      </c>
      <c r="G16" s="22"/>
      <c r="H16" s="22"/>
      <c r="I16" s="22"/>
      <c r="J16" s="22"/>
      <c r="K16" s="22"/>
      <c r="L16" s="22"/>
    </row>
    <row r="17" spans="3:17" ht="18.75" x14ac:dyDescent="0.15">
      <c r="C17" s="22"/>
      <c r="D17" s="22"/>
      <c r="E17" s="22"/>
      <c r="G17" s="22"/>
      <c r="H17" s="22"/>
      <c r="I17" s="22"/>
      <c r="J17" s="22"/>
      <c r="K17" s="22"/>
      <c r="L17" s="22"/>
      <c r="M17" s="74"/>
      <c r="N17" s="23" t="s">
        <v>44</v>
      </c>
      <c r="Q17" s="8" t="str">
        <f>IF(M17=1,"○","")</f>
        <v/>
      </c>
    </row>
    <row r="18" spans="3:17" ht="18.75" x14ac:dyDescent="0.15">
      <c r="C18" s="22"/>
      <c r="D18" s="22"/>
      <c r="E18" s="22"/>
      <c r="F18" s="22"/>
      <c r="G18" s="22"/>
      <c r="H18" s="22"/>
      <c r="I18" s="22"/>
      <c r="J18" s="22"/>
      <c r="K18" s="22"/>
      <c r="L18" s="22"/>
      <c r="M18" s="22"/>
      <c r="N18" s="23" t="s">
        <v>56</v>
      </c>
    </row>
    <row r="19" spans="3:17" ht="18.75" x14ac:dyDescent="0.15">
      <c r="C19" s="22"/>
      <c r="D19" s="22"/>
      <c r="E19" s="22"/>
      <c r="F19" s="22" t="s">
        <v>30</v>
      </c>
      <c r="G19" s="22"/>
      <c r="H19" s="22"/>
      <c r="I19" s="22"/>
      <c r="J19" s="22"/>
      <c r="K19" s="22"/>
      <c r="L19" s="22"/>
      <c r="M19" s="22"/>
      <c r="N19" s="22"/>
    </row>
    <row r="20" spans="3:17" ht="18.75" x14ac:dyDescent="0.15">
      <c r="C20" s="22"/>
      <c r="D20" s="22"/>
      <c r="E20" s="22"/>
      <c r="F20" s="22"/>
      <c r="G20" s="22"/>
      <c r="H20" s="22"/>
      <c r="I20" s="22"/>
      <c r="J20" s="22"/>
      <c r="K20" s="22"/>
      <c r="L20" s="22"/>
      <c r="M20" s="75" t="s">
        <v>85</v>
      </c>
      <c r="N20" s="75"/>
      <c r="O20" s="76"/>
    </row>
    <row r="21" spans="3:17" ht="18.75" x14ac:dyDescent="0.15">
      <c r="C21" s="22"/>
      <c r="D21" s="22"/>
      <c r="E21" s="22"/>
      <c r="G21" s="22"/>
      <c r="H21" s="22"/>
      <c r="I21" s="22"/>
      <c r="J21" s="22"/>
      <c r="K21" s="22"/>
      <c r="L21" s="22"/>
      <c r="M21" s="75"/>
      <c r="N21" s="75"/>
      <c r="O21" s="76"/>
    </row>
    <row r="22" spans="3:17" x14ac:dyDescent="0.15">
      <c r="M22" s="76"/>
      <c r="N22" s="76"/>
      <c r="O22" s="76"/>
    </row>
    <row r="23" spans="3:17" x14ac:dyDescent="0.15">
      <c r="M23" s="76"/>
      <c r="N23" s="76"/>
      <c r="O23" s="76"/>
    </row>
  </sheetData>
  <sheetProtection sheet="1" objects="1" scenarios="1" selectLockedCells="1"/>
  <phoneticPr fontId="2"/>
  <conditionalFormatting sqref="M20:O23">
    <cfRule type="cellIs" dxfId="20" priority="2" operator="equal">
      <formula>"できたらここをクリック"</formula>
    </cfRule>
  </conditionalFormatting>
  <conditionalFormatting sqref="B1">
    <cfRule type="expression" dxfId="19" priority="3">
      <formula>$M$17=1</formula>
    </cfRule>
  </conditionalFormatting>
  <dataValidations count="1">
    <dataValidation type="whole" operator="equal" allowBlank="1" showInputMessage="1" showErrorMessage="1" sqref="M17" xr:uid="{00000000-0002-0000-0000-000000000000}">
      <formula1>1</formula1>
    </dataValidation>
  </dataValidations>
  <hyperlinks>
    <hyperlink ref="B1" location="Step1!F7" display="Step1!F7" xr:uid="{00000000-0004-0000-0000-000000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6"/>
  <sheetViews>
    <sheetView showGridLines="0" zoomScale="110" zoomScaleNormal="110" workbookViewId="0">
      <selection activeCell="B1" sqref="B1"/>
    </sheetView>
  </sheetViews>
  <sheetFormatPr defaultRowHeight="13.5" x14ac:dyDescent="0.15"/>
  <cols>
    <col min="1" max="2" width="9" style="4"/>
    <col min="3" max="3" width="4.375" style="4" customWidth="1"/>
    <col min="4" max="5" width="9" style="4"/>
    <col min="6" max="7" width="9" style="4" customWidth="1"/>
    <col min="8" max="8" width="9" style="4"/>
    <col min="9" max="9" width="6.25" style="4" customWidth="1"/>
    <col min="10" max="12" width="9" style="4"/>
    <col min="13" max="13" width="9" style="4" customWidth="1"/>
    <col min="14" max="14" width="9" style="4"/>
    <col min="15" max="15" width="4.125" style="4" customWidth="1"/>
    <col min="16" max="16384" width="9" style="4"/>
  </cols>
  <sheetData>
    <row r="1" spans="1:20" s="63" customFormat="1" ht="27" customHeight="1" thickTop="1" thickBot="1" x14ac:dyDescent="0.2">
      <c r="A1" s="82" t="s">
        <v>86</v>
      </c>
      <c r="B1" s="82" t="str">
        <f>IF(COUNTIF(I6:I28,"○")+COUNTIF(O6:O28,"○")&lt;8,"","次へ")</f>
        <v/>
      </c>
      <c r="C1" s="62" t="s">
        <v>95</v>
      </c>
      <c r="F1" s="64"/>
      <c r="G1" s="64"/>
      <c r="N1" s="64" t="s">
        <v>0</v>
      </c>
      <c r="O1" s="65"/>
    </row>
    <row r="2" spans="1:20" ht="14.25" thickTop="1" x14ac:dyDescent="0.15">
      <c r="R2" s="8">
        <v>1</v>
      </c>
      <c r="T2" s="8">
        <v>1</v>
      </c>
    </row>
    <row r="3" spans="1:20" ht="18.75" x14ac:dyDescent="0.15">
      <c r="D3" s="22" t="s">
        <v>52</v>
      </c>
      <c r="R3" s="8">
        <v>2</v>
      </c>
      <c r="T3" s="8">
        <v>0</v>
      </c>
    </row>
    <row r="4" spans="1:20" x14ac:dyDescent="0.15">
      <c r="R4" s="8">
        <v>3</v>
      </c>
      <c r="T4" s="8">
        <v>1</v>
      </c>
    </row>
    <row r="5" spans="1:20" ht="21" x14ac:dyDescent="0.15">
      <c r="D5" s="3">
        <v>1</v>
      </c>
      <c r="J5" s="3">
        <v>1</v>
      </c>
      <c r="R5" s="8">
        <v>4</v>
      </c>
      <c r="T5" s="8">
        <v>1</v>
      </c>
    </row>
    <row r="6" spans="1:20" ht="21" x14ac:dyDescent="0.15">
      <c r="H6" s="32"/>
      <c r="I6" s="33" t="str">
        <f>IF(H6="","",IF(H6=T2,"○",""))</f>
        <v/>
      </c>
      <c r="N6" s="32"/>
      <c r="O6" s="33" t="str">
        <f>IF(N6="","",IF(N6=T6,"○",""))</f>
        <v/>
      </c>
      <c r="R6" s="8">
        <v>5</v>
      </c>
      <c r="T6" s="8">
        <v>0</v>
      </c>
    </row>
    <row r="7" spans="1:20" ht="21" x14ac:dyDescent="0.15">
      <c r="D7" s="3">
        <v>0</v>
      </c>
      <c r="J7" s="3">
        <v>1</v>
      </c>
      <c r="R7" s="8">
        <v>6</v>
      </c>
      <c r="T7" s="8">
        <v>0</v>
      </c>
    </row>
    <row r="8" spans="1:20" x14ac:dyDescent="0.15">
      <c r="R8" s="8">
        <v>7</v>
      </c>
      <c r="T8" s="8">
        <v>1</v>
      </c>
    </row>
    <row r="9" spans="1:20" x14ac:dyDescent="0.15">
      <c r="R9" s="8">
        <v>8</v>
      </c>
      <c r="T9" s="8">
        <v>0</v>
      </c>
    </row>
    <row r="10" spans="1:20" x14ac:dyDescent="0.15">
      <c r="R10" s="8">
        <v>9</v>
      </c>
      <c r="S10" s="33" t="str">
        <f>IF(H14="","",IF(H14=T10,"○",""))</f>
        <v/>
      </c>
    </row>
    <row r="11" spans="1:20" ht="21" x14ac:dyDescent="0.15">
      <c r="D11" s="3">
        <v>1</v>
      </c>
      <c r="J11" s="3">
        <v>1</v>
      </c>
      <c r="R11" s="8">
        <v>10</v>
      </c>
      <c r="S11" s="33" t="str">
        <f>IF(H15="","",IF(H15=T11,"○",""))</f>
        <v/>
      </c>
    </row>
    <row r="12" spans="1:20" ht="21" x14ac:dyDescent="0.15">
      <c r="H12" s="32"/>
      <c r="I12" s="33" t="str">
        <f>IF(H12="","",IF(H12=T3,"○",""))</f>
        <v/>
      </c>
      <c r="N12" s="32"/>
      <c r="O12" s="33" t="str">
        <f>IF(N12="","",IF(N12=T7,"○",""))</f>
        <v/>
      </c>
      <c r="S12" s="33"/>
    </row>
    <row r="13" spans="1:20" ht="21" x14ac:dyDescent="0.15">
      <c r="D13" s="3">
        <v>0</v>
      </c>
      <c r="J13" s="3">
        <v>1</v>
      </c>
    </row>
    <row r="15" spans="1:20" hidden="1" x14ac:dyDescent="0.15"/>
    <row r="16" spans="1:20" hidden="1" x14ac:dyDescent="0.15"/>
    <row r="17" spans="4:18" hidden="1" x14ac:dyDescent="0.15">
      <c r="H17" s="5"/>
      <c r="N17" s="5"/>
    </row>
    <row r="18" spans="4:18" hidden="1" x14ac:dyDescent="0.15"/>
    <row r="19" spans="4:18" hidden="1" x14ac:dyDescent="0.15"/>
    <row r="20" spans="4:18" hidden="1" x14ac:dyDescent="0.15"/>
    <row r="21" spans="4:18" ht="21" x14ac:dyDescent="0.15">
      <c r="D21" s="3">
        <v>0</v>
      </c>
      <c r="J21" s="3">
        <v>0</v>
      </c>
      <c r="P21" s="76"/>
      <c r="Q21" s="76"/>
      <c r="R21" s="76"/>
    </row>
    <row r="22" spans="4:18" ht="21" x14ac:dyDescent="0.15">
      <c r="H22" s="32"/>
      <c r="I22" s="33" t="str">
        <f>IF(H22="","",IF(H22=T4,"○",""))</f>
        <v/>
      </c>
      <c r="N22" s="32"/>
      <c r="O22" s="33" t="str">
        <f>IF(N22="","",IF(N22=T8,"○",""))</f>
        <v/>
      </c>
      <c r="P22" s="76"/>
      <c r="Q22" s="76"/>
      <c r="R22" s="76"/>
    </row>
    <row r="23" spans="4:18" ht="21" x14ac:dyDescent="0.15">
      <c r="D23" s="3">
        <v>0</v>
      </c>
      <c r="J23" s="3">
        <v>1</v>
      </c>
      <c r="P23" s="76"/>
      <c r="Q23" s="76"/>
      <c r="R23" s="76"/>
    </row>
    <row r="24" spans="4:18" x14ac:dyDescent="0.15">
      <c r="P24" s="76"/>
      <c r="Q24" s="76"/>
      <c r="R24" s="76"/>
    </row>
    <row r="27" spans="4:18" ht="21" x14ac:dyDescent="0.15">
      <c r="D27" s="3">
        <v>0</v>
      </c>
      <c r="J27" s="3">
        <v>0</v>
      </c>
    </row>
    <row r="28" spans="4:18" ht="21" x14ac:dyDescent="0.15">
      <c r="H28" s="32"/>
      <c r="I28" s="33" t="str">
        <f>IF(H28="","",IF(H28=T5,"○",""))</f>
        <v/>
      </c>
      <c r="N28" s="32"/>
      <c r="O28" s="33" t="str">
        <f>IF(N28="","",IF(N28=T9,"○",""))</f>
        <v/>
      </c>
    </row>
    <row r="29" spans="4:18" ht="21" x14ac:dyDescent="0.15">
      <c r="D29" s="3">
        <v>0</v>
      </c>
      <c r="J29" s="3">
        <v>1</v>
      </c>
    </row>
    <row r="31" spans="4:18" hidden="1" x14ac:dyDescent="0.15"/>
    <row r="32" spans="4:18" hidden="1" x14ac:dyDescent="0.15"/>
    <row r="33" spans="4:4" hidden="1" x14ac:dyDescent="0.15"/>
    <row r="35" spans="4:4" x14ac:dyDescent="0.15">
      <c r="D35" s="76"/>
    </row>
    <row r="36" spans="4:4" x14ac:dyDescent="0.15">
      <c r="D36" s="76"/>
    </row>
  </sheetData>
  <sheetProtection sheet="1" objects="1" scenarios="1" selectLockedCells="1"/>
  <phoneticPr fontId="2"/>
  <conditionalFormatting sqref="P21:R24">
    <cfRule type="cellIs" dxfId="6" priority="1" operator="equal">
      <formula>"できたらここをクリック"</formula>
    </cfRule>
  </conditionalFormatting>
  <hyperlinks>
    <hyperlink ref="A1" location="Step8!A1" display="前へ" xr:uid="{00000000-0004-0000-0900-000000000000}"/>
    <hyperlink ref="B1" location="StepA!F12" display="StepA!F12" xr:uid="{00000000-0004-0000-0900-000001000000}"/>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154"/>
  <sheetViews>
    <sheetView showGridLines="0" zoomScale="110" zoomScaleNormal="110" workbookViewId="0">
      <selection activeCell="E12" sqref="E12:G12"/>
    </sheetView>
  </sheetViews>
  <sheetFormatPr defaultRowHeight="13.5" x14ac:dyDescent="0.15"/>
  <cols>
    <col min="1" max="3" width="9" style="4"/>
    <col min="4" max="4" width="4.25" style="4" customWidth="1"/>
    <col min="5" max="5" width="5.875" style="4" customWidth="1"/>
    <col min="6" max="6" width="36.5" style="4" customWidth="1"/>
    <col min="7" max="7" width="3.375" style="4" customWidth="1"/>
    <col min="8" max="16384" width="9" style="4"/>
  </cols>
  <sheetData>
    <row r="1" spans="1:18" s="67" customFormat="1" ht="27" customHeight="1" thickTop="1" thickBot="1" x14ac:dyDescent="0.2">
      <c r="A1" s="82" t="s">
        <v>86</v>
      </c>
      <c r="B1" s="82" t="str">
        <f>IF(AND(E12=F73,E18=F74,F27=J71),"次へ","")</f>
        <v/>
      </c>
      <c r="C1" s="66" t="s">
        <v>99</v>
      </c>
    </row>
    <row r="2" spans="1:18" ht="14.25" thickTop="1" x14ac:dyDescent="0.15"/>
    <row r="4" spans="1:18" ht="17.25" x14ac:dyDescent="0.15">
      <c r="D4" s="7" t="s">
        <v>32</v>
      </c>
    </row>
    <row r="6" spans="1:18" ht="17.25" x14ac:dyDescent="0.15">
      <c r="D6" s="21" t="s">
        <v>57</v>
      </c>
    </row>
    <row r="8" spans="1:18" ht="17.25" x14ac:dyDescent="0.15">
      <c r="D8" s="21" t="s">
        <v>69</v>
      </c>
    </row>
    <row r="10" spans="1:18" x14ac:dyDescent="0.15">
      <c r="M10" s="90"/>
      <c r="N10" s="90"/>
      <c r="O10" s="90"/>
      <c r="P10" s="90"/>
      <c r="Q10" s="90"/>
      <c r="R10" s="90"/>
    </row>
    <row r="11" spans="1:18" ht="17.25" x14ac:dyDescent="0.15">
      <c r="D11" s="21" t="s">
        <v>28</v>
      </c>
      <c r="F11" s="112" t="str">
        <f>IF(E12=F73,"○","")</f>
        <v/>
      </c>
      <c r="M11" s="90"/>
      <c r="N11" s="90"/>
      <c r="O11" s="90"/>
      <c r="P11" s="90"/>
      <c r="Q11" s="90"/>
      <c r="R11" s="90"/>
    </row>
    <row r="12" spans="1:18" ht="17.25" customHeight="1" x14ac:dyDescent="0.15">
      <c r="E12" s="125" t="s">
        <v>55</v>
      </c>
      <c r="F12" s="125"/>
      <c r="G12" s="125"/>
      <c r="M12" s="90"/>
      <c r="N12" s="90"/>
      <c r="O12" s="90"/>
      <c r="P12" s="90"/>
      <c r="Q12" s="90"/>
      <c r="R12" s="90"/>
    </row>
    <row r="13" spans="1:18" ht="17.25" x14ac:dyDescent="0.15">
      <c r="E13" s="21" t="s">
        <v>35</v>
      </c>
      <c r="M13" s="90"/>
      <c r="N13" s="90"/>
      <c r="O13" s="91"/>
      <c r="P13" s="91"/>
      <c r="Q13" s="90"/>
      <c r="R13" s="90"/>
    </row>
    <row r="14" spans="1:18" x14ac:dyDescent="0.15">
      <c r="M14" s="90"/>
      <c r="N14" s="90"/>
      <c r="O14" s="91"/>
      <c r="P14" s="91"/>
      <c r="Q14" s="90"/>
      <c r="R14" s="90"/>
    </row>
    <row r="15" spans="1:18" x14ac:dyDescent="0.15">
      <c r="M15" s="90"/>
      <c r="N15" s="90"/>
      <c r="O15" s="91"/>
      <c r="P15" s="91"/>
      <c r="Q15" s="90"/>
      <c r="R15" s="90"/>
    </row>
    <row r="16" spans="1:18" ht="14.25" customHeight="1" x14ac:dyDescent="0.15">
      <c r="M16" s="90"/>
      <c r="N16" s="90"/>
      <c r="O16" s="91"/>
      <c r="P16" s="91"/>
      <c r="Q16" s="90"/>
      <c r="R16" s="90"/>
    </row>
    <row r="17" spans="4:18" ht="17.25" x14ac:dyDescent="0.15">
      <c r="D17" s="21" t="s">
        <v>29</v>
      </c>
      <c r="F17" s="112" t="str">
        <f>IF(E18=F74,"○","")</f>
        <v/>
      </c>
      <c r="M17" s="90"/>
      <c r="N17" s="90"/>
      <c r="O17" s="91"/>
      <c r="P17" s="91"/>
      <c r="Q17" s="90"/>
      <c r="R17" s="90"/>
    </row>
    <row r="18" spans="4:18" ht="17.25" x14ac:dyDescent="0.15">
      <c r="E18" s="126" t="s">
        <v>55</v>
      </c>
      <c r="F18" s="126"/>
      <c r="G18" s="126"/>
      <c r="M18" s="90"/>
      <c r="N18" s="90"/>
      <c r="O18" s="91"/>
      <c r="P18" s="91"/>
      <c r="Q18" s="90"/>
      <c r="R18" s="90"/>
    </row>
    <row r="19" spans="4:18" ht="17.25" x14ac:dyDescent="0.15">
      <c r="E19" s="21" t="s">
        <v>36</v>
      </c>
      <c r="M19" s="90"/>
      <c r="N19" s="90"/>
      <c r="O19" s="90"/>
      <c r="P19" s="90"/>
      <c r="Q19" s="90"/>
      <c r="R19" s="90"/>
    </row>
    <row r="20" spans="4:18" x14ac:dyDescent="0.15">
      <c r="M20" s="90"/>
      <c r="N20" s="90"/>
      <c r="O20" s="91"/>
      <c r="P20" s="91"/>
      <c r="Q20" s="90"/>
      <c r="R20" s="90"/>
    </row>
    <row r="21" spans="4:18" x14ac:dyDescent="0.15">
      <c r="M21" s="90"/>
      <c r="N21" s="90"/>
      <c r="O21" s="91"/>
      <c r="P21" s="91"/>
      <c r="Q21" s="90"/>
      <c r="R21" s="90"/>
    </row>
    <row r="22" spans="4:18" x14ac:dyDescent="0.15">
      <c r="M22" s="90"/>
      <c r="N22" s="90"/>
      <c r="O22" s="91"/>
      <c r="P22" s="91"/>
      <c r="Q22" s="90"/>
      <c r="R22" s="90"/>
    </row>
    <row r="23" spans="4:18" hidden="1" x14ac:dyDescent="0.15">
      <c r="M23" s="90"/>
      <c r="N23" s="90"/>
      <c r="O23" s="90"/>
      <c r="P23" s="90"/>
      <c r="Q23" s="90"/>
      <c r="R23" s="90"/>
    </row>
    <row r="24" spans="4:18" ht="13.5" hidden="1" customHeight="1" x14ac:dyDescent="0.15">
      <c r="M24" s="90"/>
      <c r="N24" s="90"/>
      <c r="O24" s="90"/>
      <c r="P24" s="90"/>
      <c r="Q24" s="90"/>
      <c r="R24" s="90"/>
    </row>
    <row r="25" spans="4:18" ht="17.25" x14ac:dyDescent="0.15">
      <c r="D25" s="21" t="s">
        <v>30</v>
      </c>
      <c r="F25" s="112" t="str">
        <f>IF(F27=J71,"○","")</f>
        <v/>
      </c>
      <c r="M25" s="90"/>
      <c r="N25" s="90"/>
      <c r="O25" s="90"/>
      <c r="P25" s="90"/>
      <c r="Q25" s="90"/>
      <c r="R25" s="90"/>
    </row>
    <row r="26" spans="4:18" ht="17.25" x14ac:dyDescent="0.15">
      <c r="E26" s="7" t="s">
        <v>96</v>
      </c>
      <c r="F26" s="7"/>
      <c r="M26" s="90"/>
      <c r="N26" s="90"/>
      <c r="O26" s="90"/>
      <c r="P26" s="90"/>
      <c r="Q26" s="90"/>
      <c r="R26" s="90"/>
    </row>
    <row r="27" spans="4:18" ht="17.25" x14ac:dyDescent="0.15">
      <c r="E27" s="7" t="s">
        <v>70</v>
      </c>
      <c r="F27" s="24" t="s">
        <v>55</v>
      </c>
      <c r="M27" s="90"/>
      <c r="N27" s="90"/>
      <c r="O27" s="90"/>
      <c r="P27" s="90"/>
      <c r="Q27" s="90"/>
      <c r="R27" s="90"/>
    </row>
    <row r="28" spans="4:18" ht="17.25" x14ac:dyDescent="0.15">
      <c r="E28" s="21" t="s">
        <v>37</v>
      </c>
      <c r="M28" s="90"/>
      <c r="N28" s="90"/>
      <c r="O28" s="90"/>
      <c r="P28" s="90"/>
      <c r="Q28" s="90"/>
      <c r="R28" s="90"/>
    </row>
    <row r="29" spans="4:18" x14ac:dyDescent="0.15">
      <c r="M29" s="90"/>
      <c r="N29" s="90"/>
      <c r="O29" s="90"/>
      <c r="P29" s="90"/>
      <c r="Q29" s="90"/>
      <c r="R29" s="90"/>
    </row>
    <row r="30" spans="4:18" x14ac:dyDescent="0.15">
      <c r="M30" s="90"/>
      <c r="N30" s="90"/>
      <c r="O30" s="90"/>
      <c r="P30" s="90"/>
      <c r="Q30" s="90"/>
      <c r="R30" s="90"/>
    </row>
    <row r="31" spans="4:18" x14ac:dyDescent="0.15">
      <c r="M31" s="90"/>
      <c r="N31" s="90"/>
      <c r="O31" s="90"/>
      <c r="P31" s="90"/>
      <c r="Q31" s="90"/>
      <c r="R31" s="90"/>
    </row>
    <row r="32" spans="4:18" ht="13.5" customHeight="1" x14ac:dyDescent="0.15">
      <c r="D32" s="76"/>
      <c r="E32" s="76"/>
      <c r="K32" s="18"/>
      <c r="L32" s="18"/>
      <c r="M32" s="18"/>
    </row>
    <row r="33" spans="4:18" ht="13.5" customHeight="1" x14ac:dyDescent="0.15">
      <c r="D33" s="76"/>
      <c r="E33" s="76"/>
      <c r="K33" s="18"/>
      <c r="L33" s="18"/>
      <c r="M33" s="18"/>
    </row>
    <row r="36" spans="4:18" x14ac:dyDescent="0.15">
      <c r="R36" s="4" t="s">
        <v>53</v>
      </c>
    </row>
    <row r="57" spans="4:17" x14ac:dyDescent="0.15">
      <c r="D57" s="33"/>
      <c r="E57" s="8"/>
      <c r="F57" s="8"/>
      <c r="G57" s="8"/>
      <c r="H57" s="8"/>
      <c r="I57" s="8"/>
      <c r="J57" s="8"/>
      <c r="K57" s="8"/>
      <c r="L57" s="8"/>
      <c r="M57" s="8"/>
      <c r="N57" s="8"/>
      <c r="O57" s="8"/>
      <c r="P57" s="8"/>
      <c r="Q57" s="8"/>
    </row>
    <row r="58" spans="4:17" x14ac:dyDescent="0.15">
      <c r="D58" s="33"/>
      <c r="E58" s="8"/>
      <c r="F58" s="8"/>
      <c r="G58" s="8"/>
      <c r="H58" s="8"/>
      <c r="I58" s="8"/>
      <c r="J58" s="8"/>
      <c r="K58" s="8"/>
      <c r="L58" s="8"/>
      <c r="M58" s="8"/>
      <c r="N58" s="8"/>
      <c r="O58" s="8"/>
      <c r="P58" s="8"/>
      <c r="Q58" s="8"/>
    </row>
    <row r="59" spans="4:17" x14ac:dyDescent="0.15">
      <c r="D59" s="33"/>
      <c r="E59" s="8"/>
      <c r="F59" s="8"/>
      <c r="G59" s="8"/>
      <c r="H59" s="8"/>
      <c r="I59" s="8"/>
      <c r="J59" s="8"/>
      <c r="K59" s="8"/>
      <c r="L59" s="8"/>
      <c r="M59" s="8"/>
      <c r="N59" s="8"/>
      <c r="O59" s="8"/>
      <c r="P59" s="8"/>
      <c r="Q59" s="8"/>
    </row>
    <row r="60" spans="4:17" x14ac:dyDescent="0.15">
      <c r="D60" s="33"/>
      <c r="E60" s="8"/>
      <c r="F60" s="8"/>
      <c r="G60" s="8"/>
      <c r="H60" s="8"/>
      <c r="I60" s="8"/>
      <c r="J60" s="8"/>
      <c r="K60" s="8"/>
      <c r="L60" s="8"/>
      <c r="M60" s="8"/>
      <c r="N60" s="8"/>
      <c r="O60" s="8"/>
      <c r="P60" s="8"/>
      <c r="Q60" s="8"/>
    </row>
    <row r="61" spans="4:17" x14ac:dyDescent="0.15">
      <c r="D61" s="33"/>
      <c r="E61" s="8"/>
      <c r="F61" s="8"/>
      <c r="G61" s="8"/>
      <c r="H61" s="8"/>
      <c r="I61" s="8"/>
      <c r="J61" s="8"/>
      <c r="K61" s="8"/>
      <c r="L61" s="8"/>
      <c r="M61" s="8"/>
      <c r="N61" s="8"/>
      <c r="O61" s="8"/>
      <c r="P61" s="8"/>
      <c r="Q61" s="8"/>
    </row>
    <row r="62" spans="4:17" x14ac:dyDescent="0.15">
      <c r="D62" s="33"/>
      <c r="E62" s="8"/>
      <c r="F62" s="8"/>
      <c r="G62" s="8"/>
      <c r="H62" s="8"/>
      <c r="I62" s="8"/>
      <c r="J62" s="8"/>
      <c r="K62" s="8"/>
      <c r="L62" s="8"/>
      <c r="M62" s="8"/>
      <c r="N62" s="8"/>
      <c r="O62" s="8"/>
      <c r="P62" s="8"/>
      <c r="Q62" s="8"/>
    </row>
    <row r="63" spans="4:17" x14ac:dyDescent="0.15">
      <c r="D63" s="33"/>
      <c r="E63" s="8"/>
      <c r="F63" s="8"/>
      <c r="G63" s="8"/>
      <c r="H63" s="8"/>
      <c r="I63" s="8"/>
      <c r="J63" s="8"/>
      <c r="K63" s="8"/>
      <c r="L63" s="8"/>
      <c r="M63" s="8"/>
      <c r="N63" s="8"/>
      <c r="O63" s="8"/>
      <c r="P63" s="8"/>
      <c r="Q63" s="8"/>
    </row>
    <row r="64" spans="4:17" x14ac:dyDescent="0.15">
      <c r="D64" s="33"/>
      <c r="E64" s="8"/>
      <c r="F64" s="8"/>
      <c r="G64" s="8"/>
      <c r="H64" s="8"/>
      <c r="I64" s="8"/>
      <c r="J64" s="8"/>
      <c r="K64" s="8"/>
      <c r="L64" s="8"/>
      <c r="M64" s="8"/>
      <c r="N64" s="8"/>
      <c r="O64" s="8"/>
      <c r="P64" s="8"/>
      <c r="Q64" s="8"/>
    </row>
    <row r="65" spans="4:17" x14ac:dyDescent="0.15">
      <c r="D65" s="92"/>
      <c r="E65" s="13"/>
      <c r="F65" s="13"/>
      <c r="G65" s="13"/>
      <c r="H65" s="13"/>
      <c r="I65" s="13"/>
      <c r="J65" s="13"/>
      <c r="K65" s="13"/>
      <c r="L65" s="13"/>
      <c r="M65" s="13"/>
      <c r="N65" s="8"/>
      <c r="O65" s="8"/>
      <c r="P65" s="8"/>
      <c r="Q65" s="8"/>
    </row>
    <row r="66" spans="4:17" x14ac:dyDescent="0.15">
      <c r="D66" s="92"/>
      <c r="E66" s="92"/>
      <c r="F66" s="92"/>
      <c r="G66" s="92"/>
      <c r="H66" s="92"/>
      <c r="I66" s="92"/>
      <c r="J66" s="92"/>
      <c r="K66" s="92"/>
      <c r="L66" s="92"/>
      <c r="M66" s="92"/>
      <c r="N66" s="33"/>
      <c r="O66" s="33"/>
      <c r="P66" s="33"/>
      <c r="Q66" s="8"/>
    </row>
    <row r="67" spans="4:17" x14ac:dyDescent="0.15">
      <c r="D67" s="92"/>
      <c r="E67" s="92"/>
      <c r="F67" s="92"/>
      <c r="G67" s="92"/>
      <c r="H67" s="92"/>
      <c r="I67" s="92"/>
      <c r="J67" s="92"/>
      <c r="K67" s="92"/>
      <c r="L67" s="92"/>
      <c r="M67" s="92"/>
      <c r="N67" s="33"/>
      <c r="O67" s="33"/>
      <c r="P67" s="33"/>
      <c r="Q67" s="8"/>
    </row>
    <row r="68" spans="4:17" x14ac:dyDescent="0.15">
      <c r="D68" s="92"/>
      <c r="E68" s="92"/>
      <c r="F68" s="92"/>
      <c r="G68" s="92"/>
      <c r="H68" s="92"/>
      <c r="I68" s="92"/>
      <c r="J68" s="92"/>
      <c r="K68" s="92"/>
      <c r="L68" s="92"/>
      <c r="M68" s="92"/>
      <c r="N68" s="33"/>
      <c r="O68" s="33"/>
      <c r="P68" s="33"/>
      <c r="Q68" s="8"/>
    </row>
    <row r="69" spans="4:17" x14ac:dyDescent="0.15">
      <c r="D69" s="92"/>
      <c r="E69" s="92"/>
      <c r="F69" s="92"/>
      <c r="G69" s="92"/>
      <c r="H69" s="92"/>
      <c r="I69" s="92"/>
      <c r="J69" s="92"/>
      <c r="K69" s="92"/>
      <c r="L69" s="92"/>
      <c r="M69" s="92"/>
      <c r="N69" s="33"/>
      <c r="O69" s="33"/>
      <c r="P69" s="33"/>
      <c r="Q69" s="8"/>
    </row>
    <row r="70" spans="4:17" x14ac:dyDescent="0.15">
      <c r="D70" s="92"/>
      <c r="E70" s="92"/>
      <c r="F70" s="95" t="s">
        <v>55</v>
      </c>
      <c r="G70" s="92"/>
      <c r="H70" s="92"/>
      <c r="I70" s="92"/>
      <c r="J70" s="96" t="s">
        <v>71</v>
      </c>
      <c r="K70" s="92"/>
      <c r="L70" s="92"/>
      <c r="M70" s="92"/>
      <c r="N70" s="33"/>
      <c r="O70" s="33"/>
      <c r="P70" s="33"/>
      <c r="Q70" s="8"/>
    </row>
    <row r="71" spans="4:17" x14ac:dyDescent="0.15">
      <c r="D71" s="92"/>
      <c r="E71" s="92"/>
      <c r="F71" s="96" t="s">
        <v>97</v>
      </c>
      <c r="G71" s="92"/>
      <c r="H71" s="92"/>
      <c r="I71" s="92"/>
      <c r="J71" s="96" t="s">
        <v>72</v>
      </c>
      <c r="K71" s="94"/>
      <c r="L71" s="92"/>
      <c r="M71" s="92"/>
      <c r="N71" s="33"/>
      <c r="O71" s="33"/>
      <c r="P71" s="33"/>
      <c r="Q71" s="8"/>
    </row>
    <row r="72" spans="4:17" x14ac:dyDescent="0.15">
      <c r="D72" s="92"/>
      <c r="E72" s="92"/>
      <c r="F72" s="96" t="s">
        <v>98</v>
      </c>
      <c r="G72" s="92"/>
      <c r="H72" s="92"/>
      <c r="I72" s="92"/>
      <c r="J72" s="96" t="s">
        <v>73</v>
      </c>
      <c r="K72" s="92"/>
      <c r="L72" s="92"/>
      <c r="M72" s="92"/>
      <c r="N72" s="33"/>
      <c r="O72" s="33"/>
      <c r="P72" s="33"/>
      <c r="Q72" s="8"/>
    </row>
    <row r="73" spans="4:17" x14ac:dyDescent="0.15">
      <c r="D73" s="92"/>
      <c r="E73" s="92"/>
      <c r="F73" s="96" t="s">
        <v>33</v>
      </c>
      <c r="G73" s="92"/>
      <c r="H73" s="92"/>
      <c r="I73" s="92"/>
      <c r="J73" s="92"/>
      <c r="K73" s="92"/>
      <c r="L73" s="92"/>
      <c r="M73" s="92"/>
      <c r="N73" s="33"/>
      <c r="O73" s="33"/>
      <c r="P73" s="33"/>
      <c r="Q73" s="8"/>
    </row>
    <row r="74" spans="4:17" x14ac:dyDescent="0.15">
      <c r="D74" s="92"/>
      <c r="E74" s="92"/>
      <c r="F74" s="96" t="s">
        <v>34</v>
      </c>
      <c r="G74" s="92"/>
      <c r="H74" s="92"/>
      <c r="I74" s="92"/>
      <c r="J74" s="92"/>
      <c r="K74" s="92"/>
      <c r="L74" s="92"/>
      <c r="M74" s="92"/>
      <c r="N74" s="33"/>
      <c r="O74" s="33"/>
      <c r="P74" s="33"/>
      <c r="Q74" s="8"/>
    </row>
    <row r="75" spans="4:17" x14ac:dyDescent="0.15">
      <c r="D75" s="92"/>
      <c r="E75" s="92"/>
      <c r="F75" s="93"/>
      <c r="G75" s="92"/>
      <c r="H75" s="92"/>
      <c r="I75" s="92"/>
      <c r="J75" s="92"/>
      <c r="K75" s="92"/>
      <c r="L75" s="92"/>
      <c r="M75" s="92"/>
      <c r="N75" s="33"/>
      <c r="O75" s="33"/>
      <c r="P75" s="33"/>
      <c r="Q75" s="8"/>
    </row>
    <row r="76" spans="4:17" x14ac:dyDescent="0.15">
      <c r="D76" s="92"/>
      <c r="E76" s="92"/>
      <c r="F76" s="93"/>
      <c r="G76" s="92"/>
      <c r="H76" s="92"/>
      <c r="I76" s="92"/>
      <c r="J76" s="92"/>
      <c r="K76" s="92"/>
      <c r="L76" s="92"/>
      <c r="M76" s="92"/>
      <c r="N76" s="33"/>
      <c r="O76" s="33"/>
      <c r="P76" s="33"/>
      <c r="Q76" s="8"/>
    </row>
    <row r="77" spans="4:17" x14ac:dyDescent="0.15">
      <c r="D77" s="92"/>
      <c r="E77" s="92"/>
      <c r="F77" s="93"/>
      <c r="G77" s="92"/>
      <c r="H77" s="92"/>
      <c r="I77" s="92"/>
      <c r="J77" s="92"/>
      <c r="K77" s="92"/>
      <c r="L77" s="92"/>
      <c r="M77" s="92"/>
      <c r="N77" s="33"/>
      <c r="O77" s="33"/>
      <c r="P77" s="33"/>
      <c r="Q77" s="8"/>
    </row>
    <row r="78" spans="4:17" x14ac:dyDescent="0.15">
      <c r="D78" s="92"/>
      <c r="E78" s="92"/>
      <c r="F78" s="93"/>
      <c r="G78" s="92"/>
      <c r="H78" s="92"/>
      <c r="I78" s="92"/>
      <c r="J78" s="92"/>
      <c r="K78" s="92"/>
      <c r="L78" s="92"/>
      <c r="M78" s="92"/>
      <c r="N78" s="33"/>
      <c r="O78" s="33"/>
      <c r="P78" s="33"/>
      <c r="Q78" s="8"/>
    </row>
    <row r="79" spans="4:17" x14ac:dyDescent="0.15">
      <c r="D79" s="92"/>
      <c r="E79" s="92"/>
      <c r="F79" s="93"/>
      <c r="G79" s="92"/>
      <c r="H79" s="92"/>
      <c r="I79" s="92"/>
      <c r="J79" s="92"/>
      <c r="K79" s="92"/>
      <c r="L79" s="92"/>
      <c r="M79" s="92"/>
      <c r="N79" s="33"/>
      <c r="O79" s="33"/>
      <c r="P79" s="33"/>
      <c r="Q79" s="8"/>
    </row>
    <row r="80" spans="4:17" x14ac:dyDescent="0.15">
      <c r="D80" s="92"/>
      <c r="E80" s="92"/>
      <c r="F80" s="93"/>
      <c r="G80" s="92"/>
      <c r="H80" s="92"/>
      <c r="I80" s="92"/>
      <c r="J80" s="92"/>
      <c r="K80" s="92"/>
      <c r="L80" s="92"/>
      <c r="M80" s="92"/>
      <c r="N80" s="33"/>
      <c r="O80" s="33"/>
      <c r="P80" s="33"/>
      <c r="Q80" s="8"/>
    </row>
    <row r="81" spans="4:17" x14ac:dyDescent="0.15">
      <c r="D81" s="92"/>
      <c r="E81" s="92"/>
      <c r="F81" s="94"/>
      <c r="G81" s="92"/>
      <c r="H81" s="92"/>
      <c r="I81" s="92"/>
      <c r="J81" s="92"/>
      <c r="K81" s="92"/>
      <c r="L81" s="92"/>
      <c r="M81" s="92"/>
      <c r="N81" s="33"/>
      <c r="O81" s="33"/>
      <c r="P81" s="33"/>
      <c r="Q81" s="8"/>
    </row>
    <row r="82" spans="4:17" x14ac:dyDescent="0.15">
      <c r="D82" s="93"/>
      <c r="E82" s="93"/>
      <c r="F82" s="93"/>
      <c r="G82" s="93"/>
      <c r="H82" s="93"/>
      <c r="I82" s="93"/>
      <c r="J82" s="93"/>
      <c r="K82" s="93"/>
      <c r="L82" s="93"/>
      <c r="M82" s="93"/>
      <c r="N82" s="34"/>
      <c r="O82" s="34"/>
      <c r="P82" s="34"/>
    </row>
    <row r="83" spans="4:17" x14ac:dyDescent="0.15">
      <c r="D83" s="93"/>
      <c r="E83" s="93"/>
      <c r="F83" s="93"/>
      <c r="G83" s="93"/>
      <c r="H83" s="93"/>
      <c r="I83" s="93"/>
      <c r="J83" s="93"/>
      <c r="K83" s="93"/>
      <c r="L83" s="93"/>
      <c r="M83" s="93"/>
      <c r="N83" s="34"/>
      <c r="O83" s="34"/>
      <c r="P83" s="34"/>
    </row>
    <row r="84" spans="4:17" x14ac:dyDescent="0.15">
      <c r="D84" s="93"/>
      <c r="E84" s="93"/>
      <c r="F84" s="93"/>
      <c r="G84" s="93"/>
      <c r="H84" s="93"/>
      <c r="I84" s="93"/>
      <c r="J84" s="93"/>
      <c r="K84" s="93"/>
      <c r="L84" s="93"/>
      <c r="M84" s="93"/>
      <c r="N84" s="34"/>
      <c r="O84" s="34"/>
      <c r="P84" s="34"/>
    </row>
    <row r="85" spans="4:17" x14ac:dyDescent="0.15">
      <c r="D85" s="93"/>
      <c r="E85" s="93"/>
      <c r="F85" s="93"/>
      <c r="G85" s="93"/>
      <c r="H85" s="93"/>
      <c r="I85" s="93"/>
      <c r="J85" s="93"/>
      <c r="K85" s="93"/>
      <c r="L85" s="93"/>
      <c r="M85" s="93"/>
      <c r="N85" s="34"/>
      <c r="O85" s="34"/>
      <c r="P85" s="34"/>
    </row>
    <row r="86" spans="4:17" x14ac:dyDescent="0.15">
      <c r="D86" s="34"/>
      <c r="E86" s="34"/>
      <c r="F86" s="34"/>
      <c r="G86" s="34"/>
      <c r="H86" s="34"/>
      <c r="I86" s="34"/>
      <c r="J86" s="34"/>
      <c r="K86" s="34"/>
      <c r="L86" s="34"/>
      <c r="M86" s="34"/>
      <c r="N86" s="34"/>
      <c r="O86" s="34"/>
      <c r="P86" s="34"/>
    </row>
    <row r="87" spans="4:17" x14ac:dyDescent="0.15">
      <c r="D87" s="34"/>
      <c r="E87" s="34"/>
      <c r="F87" s="34"/>
      <c r="G87" s="34"/>
      <c r="H87" s="34"/>
      <c r="I87" s="34"/>
      <c r="J87" s="34"/>
      <c r="K87" s="34"/>
      <c r="L87" s="34"/>
      <c r="M87" s="34"/>
      <c r="N87" s="34"/>
      <c r="O87" s="34"/>
      <c r="P87" s="34"/>
    </row>
    <row r="88" spans="4:17" x14ac:dyDescent="0.15">
      <c r="D88" s="34"/>
      <c r="E88" s="34"/>
      <c r="F88" s="34"/>
      <c r="G88" s="34"/>
      <c r="H88" s="34"/>
      <c r="I88" s="34"/>
      <c r="J88" s="34"/>
      <c r="K88" s="34"/>
      <c r="L88" s="34"/>
      <c r="M88" s="34"/>
      <c r="N88" s="34"/>
      <c r="O88" s="34"/>
      <c r="P88" s="34"/>
    </row>
    <row r="89" spans="4:17" x14ac:dyDescent="0.15">
      <c r="D89" s="34"/>
      <c r="E89" s="34"/>
      <c r="F89" s="34"/>
      <c r="G89" s="34"/>
      <c r="H89" s="34"/>
      <c r="I89" s="34"/>
      <c r="J89" s="34"/>
      <c r="K89" s="34"/>
      <c r="L89" s="34"/>
      <c r="M89" s="34"/>
      <c r="N89" s="34"/>
      <c r="O89" s="34"/>
      <c r="P89" s="34"/>
    </row>
    <row r="90" spans="4:17" x14ac:dyDescent="0.15">
      <c r="D90" s="34"/>
      <c r="E90" s="34"/>
      <c r="F90" s="34"/>
      <c r="G90" s="34"/>
      <c r="H90" s="34"/>
      <c r="I90" s="34"/>
      <c r="J90" s="34"/>
      <c r="K90" s="34"/>
      <c r="L90" s="34"/>
      <c r="M90" s="34"/>
      <c r="N90" s="34"/>
      <c r="O90" s="34"/>
      <c r="P90" s="34"/>
    </row>
    <row r="91" spans="4:17" x14ac:dyDescent="0.15">
      <c r="D91" s="34"/>
      <c r="E91" s="34"/>
      <c r="F91" s="34"/>
      <c r="G91" s="34"/>
      <c r="H91" s="34"/>
      <c r="I91" s="34"/>
      <c r="J91" s="34"/>
      <c r="K91" s="34"/>
      <c r="L91" s="34"/>
      <c r="M91" s="34"/>
      <c r="N91" s="34"/>
      <c r="O91" s="34"/>
      <c r="P91" s="34"/>
    </row>
    <row r="92" spans="4:17" x14ac:dyDescent="0.15">
      <c r="D92" s="34"/>
      <c r="E92" s="34"/>
      <c r="F92" s="34"/>
      <c r="G92" s="34"/>
      <c r="H92" s="34"/>
      <c r="I92" s="34"/>
      <c r="J92" s="34"/>
      <c r="K92" s="34"/>
      <c r="L92" s="34"/>
      <c r="M92" s="34"/>
      <c r="N92" s="34"/>
      <c r="O92" s="34"/>
      <c r="P92" s="34"/>
    </row>
    <row r="93" spans="4:17" x14ac:dyDescent="0.15">
      <c r="D93" s="34"/>
      <c r="E93" s="34"/>
      <c r="F93" s="34"/>
      <c r="G93" s="34"/>
      <c r="H93" s="34"/>
      <c r="I93" s="34"/>
      <c r="J93" s="34"/>
      <c r="K93" s="34"/>
      <c r="L93" s="34"/>
      <c r="M93" s="34"/>
      <c r="N93" s="34"/>
      <c r="O93" s="34"/>
      <c r="P93" s="34"/>
    </row>
    <row r="94" spans="4:17" x14ac:dyDescent="0.15">
      <c r="D94" s="34"/>
      <c r="E94" s="34"/>
      <c r="F94" s="34"/>
      <c r="G94" s="34"/>
      <c r="H94" s="34"/>
      <c r="I94" s="34"/>
      <c r="J94" s="34"/>
      <c r="K94" s="34"/>
      <c r="L94" s="34"/>
      <c r="M94" s="34"/>
      <c r="N94" s="34"/>
      <c r="O94" s="34"/>
      <c r="P94" s="34"/>
    </row>
    <row r="95" spans="4:17" x14ac:dyDescent="0.15">
      <c r="D95" s="34"/>
      <c r="E95" s="34"/>
      <c r="F95" s="34"/>
      <c r="G95" s="34"/>
      <c r="H95" s="34"/>
      <c r="I95" s="34"/>
      <c r="J95" s="34"/>
      <c r="K95" s="34"/>
      <c r="L95" s="34"/>
      <c r="M95" s="34"/>
      <c r="N95" s="34"/>
      <c r="O95" s="34"/>
      <c r="P95" s="34"/>
    </row>
    <row r="96" spans="4:17" x14ac:dyDescent="0.15">
      <c r="D96" s="34"/>
      <c r="E96" s="34"/>
      <c r="F96" s="34"/>
      <c r="G96" s="34"/>
      <c r="H96" s="34"/>
      <c r="I96" s="34"/>
      <c r="J96" s="34"/>
      <c r="K96" s="34"/>
      <c r="L96" s="34"/>
      <c r="M96" s="34"/>
      <c r="N96" s="34"/>
      <c r="O96" s="34"/>
      <c r="P96" s="34"/>
    </row>
    <row r="97" spans="4:16" x14ac:dyDescent="0.15">
      <c r="D97" s="34"/>
      <c r="E97" s="34"/>
      <c r="F97" s="34"/>
      <c r="G97" s="34"/>
      <c r="H97" s="34"/>
      <c r="I97" s="34"/>
      <c r="J97" s="34"/>
      <c r="K97" s="34"/>
      <c r="L97" s="34"/>
      <c r="M97" s="34"/>
      <c r="N97" s="34"/>
      <c r="O97" s="34"/>
      <c r="P97" s="34"/>
    </row>
    <row r="98" spans="4:16" x14ac:dyDescent="0.15">
      <c r="D98" s="34"/>
      <c r="E98" s="34"/>
      <c r="F98" s="34"/>
      <c r="G98" s="34"/>
      <c r="H98" s="34"/>
      <c r="I98" s="34"/>
      <c r="J98" s="34"/>
      <c r="K98" s="34"/>
      <c r="L98" s="34"/>
      <c r="M98" s="34"/>
      <c r="N98" s="34"/>
      <c r="O98" s="34"/>
      <c r="P98" s="34"/>
    </row>
    <row r="99" spans="4:16" x14ac:dyDescent="0.15">
      <c r="D99" s="34"/>
      <c r="E99" s="34"/>
      <c r="F99" s="34"/>
      <c r="G99" s="34"/>
      <c r="H99" s="34"/>
      <c r="I99" s="34"/>
      <c r="J99" s="34"/>
      <c r="K99" s="34"/>
      <c r="L99" s="34"/>
      <c r="M99" s="34"/>
      <c r="N99" s="34"/>
      <c r="O99" s="34"/>
      <c r="P99" s="34"/>
    </row>
    <row r="100" spans="4:16" x14ac:dyDescent="0.15">
      <c r="D100" s="34"/>
      <c r="E100" s="34"/>
      <c r="F100" s="34"/>
      <c r="G100" s="34"/>
      <c r="H100" s="34"/>
      <c r="I100" s="34"/>
      <c r="J100" s="34"/>
      <c r="K100" s="34"/>
      <c r="L100" s="34"/>
      <c r="M100" s="34"/>
      <c r="N100" s="34"/>
      <c r="O100" s="34"/>
      <c r="P100" s="34"/>
    </row>
    <row r="101" spans="4:16" x14ac:dyDescent="0.15">
      <c r="D101" s="34"/>
      <c r="E101" s="34"/>
      <c r="F101" s="34"/>
      <c r="G101" s="34"/>
      <c r="H101" s="34"/>
      <c r="I101" s="34"/>
      <c r="J101" s="34"/>
      <c r="K101" s="34"/>
      <c r="L101" s="34"/>
      <c r="M101" s="34"/>
      <c r="N101" s="34"/>
      <c r="O101" s="34"/>
      <c r="P101" s="34"/>
    </row>
    <row r="102" spans="4:16" x14ac:dyDescent="0.15">
      <c r="D102" s="34"/>
      <c r="E102" s="34"/>
      <c r="F102" s="34"/>
      <c r="G102" s="34"/>
      <c r="H102" s="34"/>
      <c r="I102" s="34"/>
      <c r="J102" s="34"/>
      <c r="K102" s="34"/>
      <c r="L102" s="34"/>
      <c r="M102" s="34"/>
      <c r="N102" s="34"/>
      <c r="O102" s="34"/>
      <c r="P102" s="34"/>
    </row>
    <row r="103" spans="4:16" x14ac:dyDescent="0.15">
      <c r="D103" s="34"/>
      <c r="E103" s="34"/>
      <c r="F103" s="34"/>
      <c r="G103" s="34"/>
      <c r="H103" s="34"/>
      <c r="I103" s="34"/>
      <c r="J103" s="34"/>
      <c r="K103" s="34"/>
      <c r="L103" s="34"/>
      <c r="M103" s="34"/>
      <c r="N103" s="34"/>
      <c r="O103" s="34"/>
      <c r="P103" s="34"/>
    </row>
    <row r="104" spans="4:16" x14ac:dyDescent="0.15">
      <c r="D104" s="34"/>
      <c r="E104" s="34"/>
      <c r="F104" s="34"/>
      <c r="G104" s="34"/>
      <c r="H104" s="34"/>
      <c r="I104" s="34"/>
      <c r="J104" s="34"/>
      <c r="K104" s="34"/>
      <c r="L104" s="34"/>
      <c r="M104" s="34"/>
      <c r="N104" s="34"/>
      <c r="O104" s="34"/>
      <c r="P104" s="34"/>
    </row>
    <row r="105" spans="4:16" x14ac:dyDescent="0.15">
      <c r="D105" s="34"/>
      <c r="E105" s="34"/>
      <c r="F105" s="34"/>
      <c r="G105" s="34"/>
      <c r="H105" s="34"/>
      <c r="I105" s="34"/>
      <c r="J105" s="34"/>
      <c r="K105" s="34"/>
      <c r="L105" s="34"/>
      <c r="M105" s="34"/>
      <c r="N105" s="34"/>
      <c r="O105" s="34"/>
      <c r="P105" s="34"/>
    </row>
    <row r="106" spans="4:16" x14ac:dyDescent="0.15">
      <c r="D106" s="34"/>
      <c r="E106" s="34"/>
      <c r="F106" s="34"/>
      <c r="G106" s="34"/>
      <c r="H106" s="34"/>
      <c r="I106" s="34"/>
      <c r="J106" s="34"/>
      <c r="K106" s="34"/>
      <c r="L106" s="34"/>
      <c r="M106" s="34"/>
      <c r="N106" s="34"/>
      <c r="O106" s="34"/>
      <c r="P106" s="34"/>
    </row>
    <row r="107" spans="4:16" x14ac:dyDescent="0.15">
      <c r="D107" s="34"/>
      <c r="E107" s="34"/>
      <c r="F107" s="34"/>
      <c r="G107" s="34"/>
      <c r="H107" s="34"/>
      <c r="I107" s="34"/>
      <c r="J107" s="34"/>
      <c r="K107" s="34"/>
      <c r="L107" s="34"/>
      <c r="M107" s="34"/>
      <c r="N107" s="34"/>
      <c r="O107" s="34"/>
      <c r="P107" s="34"/>
    </row>
    <row r="108" spans="4:16" x14ac:dyDescent="0.15">
      <c r="D108" s="34"/>
      <c r="E108" s="34"/>
      <c r="F108" s="34"/>
      <c r="G108" s="34"/>
      <c r="H108" s="34"/>
      <c r="I108" s="34"/>
      <c r="J108" s="34"/>
      <c r="K108" s="34"/>
      <c r="L108" s="34"/>
      <c r="M108" s="34"/>
      <c r="N108" s="34"/>
      <c r="O108" s="34"/>
      <c r="P108" s="34"/>
    </row>
    <row r="109" spans="4:16" x14ac:dyDescent="0.15">
      <c r="D109" s="34"/>
      <c r="E109" s="34"/>
      <c r="F109" s="34"/>
      <c r="G109" s="34"/>
      <c r="H109" s="34"/>
      <c r="I109" s="34"/>
      <c r="J109" s="34"/>
      <c r="K109" s="34"/>
      <c r="L109" s="34"/>
      <c r="M109" s="34"/>
      <c r="N109" s="34"/>
      <c r="O109" s="34"/>
      <c r="P109" s="34"/>
    </row>
    <row r="110" spans="4:16" x14ac:dyDescent="0.15">
      <c r="D110" s="34"/>
      <c r="E110" s="34"/>
      <c r="F110" s="34"/>
      <c r="G110" s="34"/>
      <c r="H110" s="34"/>
      <c r="I110" s="34"/>
      <c r="J110" s="34"/>
      <c r="K110" s="34"/>
      <c r="L110" s="34"/>
      <c r="M110" s="34"/>
      <c r="N110" s="34"/>
      <c r="O110" s="34"/>
      <c r="P110" s="34"/>
    </row>
    <row r="111" spans="4:16" x14ac:dyDescent="0.15">
      <c r="D111" s="34"/>
      <c r="E111" s="34"/>
      <c r="F111" s="34"/>
      <c r="G111" s="34"/>
      <c r="H111" s="34"/>
      <c r="I111" s="34"/>
      <c r="J111" s="34"/>
      <c r="K111" s="34"/>
      <c r="L111" s="34"/>
      <c r="M111" s="34"/>
      <c r="N111" s="34"/>
      <c r="O111" s="34"/>
      <c r="P111" s="34"/>
    </row>
    <row r="112" spans="4:16" x14ac:dyDescent="0.15">
      <c r="D112" s="34"/>
      <c r="E112" s="34"/>
      <c r="F112" s="34"/>
      <c r="G112" s="34"/>
      <c r="H112" s="34"/>
      <c r="I112" s="34"/>
      <c r="J112" s="34"/>
      <c r="K112" s="34"/>
      <c r="L112" s="34"/>
      <c r="M112" s="34"/>
      <c r="N112" s="34"/>
      <c r="O112" s="34"/>
      <c r="P112" s="34"/>
    </row>
    <row r="113" spans="4:16" x14ac:dyDescent="0.15">
      <c r="D113" s="34"/>
      <c r="E113" s="34"/>
      <c r="F113" s="34"/>
      <c r="G113" s="34"/>
      <c r="H113" s="34"/>
      <c r="I113" s="34"/>
      <c r="J113" s="34"/>
      <c r="K113" s="34"/>
      <c r="L113" s="34"/>
      <c r="M113" s="34"/>
      <c r="N113" s="34"/>
      <c r="O113" s="34"/>
      <c r="P113" s="34"/>
    </row>
    <row r="114" spans="4:16" x14ac:dyDescent="0.15">
      <c r="D114" s="34"/>
      <c r="E114" s="34"/>
      <c r="F114" s="34"/>
      <c r="G114" s="34"/>
      <c r="H114" s="34"/>
      <c r="I114" s="34"/>
      <c r="J114" s="34"/>
      <c r="K114" s="34"/>
      <c r="L114" s="34"/>
      <c r="M114" s="34"/>
      <c r="N114" s="34"/>
      <c r="O114" s="34"/>
      <c r="P114" s="34"/>
    </row>
    <row r="115" spans="4:16" x14ac:dyDescent="0.15">
      <c r="D115" s="34"/>
      <c r="E115" s="34"/>
      <c r="F115" s="34"/>
      <c r="G115" s="34"/>
      <c r="H115" s="34"/>
      <c r="I115" s="34"/>
      <c r="J115" s="34"/>
      <c r="K115" s="34"/>
      <c r="L115" s="34"/>
      <c r="M115" s="34"/>
      <c r="N115" s="34"/>
      <c r="O115" s="34"/>
      <c r="P115" s="34"/>
    </row>
    <row r="116" spans="4:16" x14ac:dyDescent="0.15">
      <c r="D116" s="34"/>
      <c r="E116" s="34"/>
      <c r="F116" s="34"/>
      <c r="G116" s="34"/>
      <c r="H116" s="34"/>
      <c r="I116" s="34"/>
      <c r="J116" s="34"/>
      <c r="K116" s="34"/>
      <c r="L116" s="34"/>
      <c r="M116" s="34"/>
      <c r="N116" s="34"/>
      <c r="O116" s="34"/>
      <c r="P116" s="34"/>
    </row>
    <row r="117" spans="4:16" x14ac:dyDescent="0.15">
      <c r="D117" s="34"/>
      <c r="E117" s="34"/>
      <c r="F117" s="34"/>
      <c r="G117" s="34"/>
      <c r="H117" s="34"/>
      <c r="I117" s="34"/>
      <c r="J117" s="34"/>
      <c r="K117" s="34"/>
      <c r="L117" s="34"/>
      <c r="M117" s="34"/>
      <c r="N117" s="34"/>
      <c r="O117" s="34"/>
      <c r="P117" s="34"/>
    </row>
    <row r="118" spans="4:16" x14ac:dyDescent="0.15">
      <c r="D118" s="34"/>
      <c r="E118" s="34"/>
      <c r="F118" s="34"/>
      <c r="G118" s="34"/>
      <c r="H118" s="34"/>
      <c r="I118" s="34"/>
      <c r="J118" s="34"/>
      <c r="K118" s="34"/>
      <c r="L118" s="34"/>
      <c r="M118" s="34"/>
      <c r="N118" s="34"/>
      <c r="O118" s="34"/>
      <c r="P118" s="34"/>
    </row>
    <row r="119" spans="4:16" x14ac:dyDescent="0.15">
      <c r="D119" s="34"/>
      <c r="E119" s="34"/>
      <c r="F119" s="34"/>
      <c r="G119" s="34"/>
      <c r="H119" s="34"/>
      <c r="I119" s="34"/>
      <c r="J119" s="34"/>
      <c r="K119" s="34"/>
      <c r="L119" s="34"/>
      <c r="M119" s="34"/>
      <c r="N119" s="34"/>
      <c r="O119" s="34"/>
      <c r="P119" s="34"/>
    </row>
    <row r="120" spans="4:16" x14ac:dyDescent="0.15">
      <c r="D120" s="34"/>
      <c r="E120" s="34"/>
      <c r="F120" s="34"/>
      <c r="G120" s="34"/>
      <c r="H120" s="34"/>
      <c r="I120" s="34"/>
      <c r="J120" s="34"/>
      <c r="K120" s="34"/>
      <c r="L120" s="34"/>
      <c r="M120" s="34"/>
      <c r="N120" s="34"/>
      <c r="O120" s="34"/>
      <c r="P120" s="34"/>
    </row>
    <row r="121" spans="4:16" x14ac:dyDescent="0.15">
      <c r="D121" s="34"/>
      <c r="E121" s="34"/>
      <c r="F121" s="34"/>
      <c r="G121" s="34"/>
      <c r="H121" s="34"/>
      <c r="I121" s="34"/>
      <c r="J121" s="34"/>
      <c r="K121" s="34"/>
      <c r="L121" s="34"/>
      <c r="M121" s="34"/>
      <c r="N121" s="34"/>
      <c r="O121" s="34"/>
      <c r="P121" s="34"/>
    </row>
    <row r="122" spans="4:16" x14ac:dyDescent="0.15">
      <c r="D122" s="34"/>
      <c r="E122" s="34"/>
      <c r="F122" s="34"/>
      <c r="G122" s="34"/>
      <c r="H122" s="34"/>
      <c r="I122" s="34"/>
      <c r="J122" s="34"/>
      <c r="K122" s="34"/>
      <c r="L122" s="34"/>
      <c r="M122" s="34"/>
      <c r="N122" s="34"/>
      <c r="O122" s="34"/>
      <c r="P122" s="34"/>
    </row>
    <row r="123" spans="4:16" x14ac:dyDescent="0.15">
      <c r="D123" s="34"/>
      <c r="E123" s="34"/>
      <c r="F123" s="34"/>
      <c r="G123" s="34"/>
      <c r="H123" s="34"/>
      <c r="I123" s="34"/>
      <c r="J123" s="34"/>
      <c r="K123" s="34"/>
      <c r="L123" s="34"/>
      <c r="M123" s="34"/>
      <c r="N123" s="34"/>
      <c r="O123" s="34"/>
      <c r="P123" s="34"/>
    </row>
    <row r="124" spans="4:16" x14ac:dyDescent="0.15">
      <c r="D124" s="34"/>
      <c r="E124" s="34"/>
      <c r="F124" s="34"/>
      <c r="G124" s="34"/>
      <c r="H124" s="34"/>
      <c r="I124" s="34"/>
      <c r="J124" s="34"/>
      <c r="K124" s="34"/>
      <c r="L124" s="34"/>
      <c r="M124" s="34"/>
      <c r="N124" s="34"/>
      <c r="O124" s="34"/>
      <c r="P124" s="34"/>
    </row>
    <row r="125" spans="4:16" x14ac:dyDescent="0.15">
      <c r="D125" s="34"/>
      <c r="E125" s="34"/>
      <c r="F125" s="34"/>
      <c r="G125" s="34"/>
      <c r="H125" s="34"/>
      <c r="I125" s="34"/>
      <c r="J125" s="34"/>
      <c r="K125" s="34"/>
      <c r="L125" s="34"/>
      <c r="M125" s="34"/>
      <c r="N125" s="34"/>
      <c r="O125" s="34"/>
      <c r="P125" s="34"/>
    </row>
    <row r="126" spans="4:16" x14ac:dyDescent="0.15">
      <c r="D126" s="34"/>
      <c r="E126" s="34"/>
      <c r="F126" s="34"/>
      <c r="G126" s="34"/>
      <c r="H126" s="34"/>
      <c r="I126" s="34"/>
      <c r="J126" s="34"/>
      <c r="K126" s="34"/>
      <c r="L126" s="34"/>
      <c r="M126" s="34"/>
      <c r="N126" s="34"/>
      <c r="O126" s="34"/>
      <c r="P126" s="34"/>
    </row>
    <row r="127" spans="4:16" x14ac:dyDescent="0.15">
      <c r="D127" s="34"/>
      <c r="E127" s="34"/>
      <c r="F127" s="34"/>
      <c r="G127" s="34"/>
      <c r="H127" s="34"/>
      <c r="I127" s="34"/>
      <c r="J127" s="34"/>
      <c r="K127" s="34"/>
      <c r="L127" s="34"/>
      <c r="M127" s="34"/>
      <c r="N127" s="34"/>
      <c r="O127" s="34"/>
      <c r="P127" s="34"/>
    </row>
    <row r="128" spans="4:16" x14ac:dyDescent="0.15">
      <c r="D128" s="34"/>
      <c r="E128" s="34"/>
      <c r="F128" s="34"/>
      <c r="G128" s="34"/>
      <c r="H128" s="34"/>
      <c r="I128" s="34"/>
      <c r="J128" s="34"/>
      <c r="K128" s="34"/>
      <c r="L128" s="34"/>
      <c r="M128" s="34"/>
      <c r="N128" s="34"/>
      <c r="O128" s="34"/>
      <c r="P128" s="34"/>
    </row>
    <row r="129" spans="4:16" x14ac:dyDescent="0.15">
      <c r="D129" s="34"/>
      <c r="E129" s="34"/>
      <c r="F129" s="34"/>
      <c r="G129" s="34"/>
      <c r="H129" s="34"/>
      <c r="I129" s="34"/>
      <c r="J129" s="34"/>
      <c r="K129" s="34"/>
      <c r="L129" s="34"/>
      <c r="M129" s="34"/>
      <c r="N129" s="34"/>
      <c r="O129" s="34"/>
      <c r="P129" s="34"/>
    </row>
    <row r="130" spans="4:16" x14ac:dyDescent="0.15">
      <c r="D130" s="34"/>
      <c r="E130" s="34"/>
      <c r="F130" s="34"/>
      <c r="G130" s="34"/>
      <c r="H130" s="34"/>
      <c r="I130" s="34"/>
      <c r="J130" s="34"/>
      <c r="K130" s="34"/>
      <c r="L130" s="34"/>
      <c r="M130" s="34"/>
      <c r="N130" s="34"/>
      <c r="O130" s="34"/>
      <c r="P130" s="34"/>
    </row>
    <row r="131" spans="4:16" x14ac:dyDescent="0.15">
      <c r="D131" s="34"/>
      <c r="E131" s="34"/>
      <c r="F131" s="34"/>
      <c r="G131" s="34"/>
      <c r="H131" s="34"/>
      <c r="I131" s="34"/>
      <c r="J131" s="34"/>
      <c r="K131" s="34"/>
      <c r="L131" s="34"/>
      <c r="M131" s="34"/>
      <c r="N131" s="34"/>
      <c r="O131" s="34"/>
      <c r="P131" s="34"/>
    </row>
    <row r="132" spans="4:16" x14ac:dyDescent="0.15">
      <c r="D132" s="34"/>
      <c r="E132" s="34"/>
      <c r="F132" s="34"/>
      <c r="G132" s="34"/>
      <c r="H132" s="34"/>
      <c r="I132" s="34"/>
      <c r="J132" s="34"/>
      <c r="K132" s="34"/>
      <c r="L132" s="34"/>
      <c r="M132" s="34"/>
      <c r="N132" s="34"/>
      <c r="O132" s="34"/>
      <c r="P132" s="34"/>
    </row>
    <row r="133" spans="4:16" x14ac:dyDescent="0.15">
      <c r="D133" s="34"/>
      <c r="E133" s="34"/>
      <c r="F133" s="34"/>
      <c r="G133" s="34"/>
      <c r="H133" s="34"/>
      <c r="I133" s="34"/>
      <c r="J133" s="34"/>
      <c r="K133" s="34"/>
      <c r="L133" s="34"/>
      <c r="M133" s="34"/>
      <c r="N133" s="34"/>
      <c r="O133" s="34"/>
      <c r="P133" s="34"/>
    </row>
    <row r="134" spans="4:16" x14ac:dyDescent="0.15">
      <c r="D134" s="34"/>
      <c r="E134" s="34"/>
      <c r="F134" s="34"/>
      <c r="G134" s="34"/>
      <c r="H134" s="34"/>
      <c r="I134" s="34"/>
      <c r="J134" s="34"/>
      <c r="K134" s="34"/>
      <c r="L134" s="34"/>
      <c r="M134" s="34"/>
      <c r="N134" s="34"/>
      <c r="O134" s="34"/>
      <c r="P134" s="34"/>
    </row>
    <row r="135" spans="4:16" x14ac:dyDescent="0.15">
      <c r="D135" s="34"/>
      <c r="E135" s="34"/>
      <c r="F135" s="34"/>
      <c r="G135" s="34"/>
      <c r="H135" s="34"/>
      <c r="I135" s="34"/>
      <c r="J135" s="34"/>
      <c r="K135" s="34"/>
      <c r="L135" s="34"/>
      <c r="M135" s="34"/>
      <c r="N135" s="34"/>
      <c r="O135" s="34"/>
      <c r="P135" s="34"/>
    </row>
    <row r="136" spans="4:16" x14ac:dyDescent="0.15">
      <c r="D136" s="34"/>
      <c r="E136" s="34"/>
      <c r="F136" s="34"/>
      <c r="G136" s="34"/>
      <c r="H136" s="34"/>
      <c r="I136" s="34"/>
      <c r="J136" s="34"/>
      <c r="K136" s="34"/>
      <c r="L136" s="34"/>
      <c r="M136" s="34"/>
      <c r="N136" s="34"/>
      <c r="O136" s="34"/>
      <c r="P136" s="34"/>
    </row>
    <row r="137" spans="4:16" x14ac:dyDescent="0.15">
      <c r="D137" s="34"/>
      <c r="E137" s="34"/>
      <c r="F137" s="34"/>
      <c r="G137" s="34"/>
      <c r="H137" s="34"/>
      <c r="I137" s="34"/>
      <c r="J137" s="34"/>
      <c r="K137" s="34"/>
      <c r="L137" s="34"/>
      <c r="M137" s="34"/>
      <c r="N137" s="34"/>
      <c r="O137" s="34"/>
      <c r="P137" s="34"/>
    </row>
    <row r="138" spans="4:16" x14ac:dyDescent="0.15">
      <c r="D138" s="34"/>
      <c r="E138" s="34"/>
      <c r="F138" s="34"/>
      <c r="G138" s="34"/>
      <c r="H138" s="34"/>
      <c r="I138" s="34"/>
      <c r="J138" s="34"/>
      <c r="K138" s="34"/>
      <c r="L138" s="34"/>
      <c r="M138" s="34"/>
      <c r="N138" s="34"/>
      <c r="O138" s="34"/>
      <c r="P138" s="34"/>
    </row>
    <row r="139" spans="4:16" x14ac:dyDescent="0.15">
      <c r="D139" s="34"/>
      <c r="E139" s="34"/>
      <c r="F139" s="34"/>
      <c r="G139" s="34"/>
      <c r="H139" s="34"/>
      <c r="I139" s="34"/>
      <c r="J139" s="34"/>
      <c r="K139" s="34"/>
      <c r="L139" s="34"/>
      <c r="M139" s="34"/>
      <c r="N139" s="34"/>
      <c r="O139" s="34"/>
      <c r="P139" s="34"/>
    </row>
    <row r="140" spans="4:16" x14ac:dyDescent="0.15">
      <c r="D140" s="34"/>
      <c r="E140" s="34"/>
      <c r="F140" s="34"/>
      <c r="G140" s="34"/>
      <c r="H140" s="34"/>
      <c r="I140" s="34"/>
      <c r="J140" s="34"/>
      <c r="K140" s="34"/>
      <c r="L140" s="34"/>
      <c r="M140" s="34"/>
      <c r="N140" s="34"/>
      <c r="O140" s="34"/>
      <c r="P140" s="34"/>
    </row>
    <row r="141" spans="4:16" x14ac:dyDescent="0.15">
      <c r="D141" s="34"/>
      <c r="E141" s="34"/>
      <c r="F141" s="34"/>
      <c r="G141" s="34"/>
      <c r="H141" s="34"/>
      <c r="I141" s="34"/>
      <c r="J141" s="34"/>
      <c r="K141" s="34"/>
      <c r="L141" s="34"/>
      <c r="M141" s="34"/>
      <c r="N141" s="34"/>
      <c r="O141" s="34"/>
      <c r="P141" s="34"/>
    </row>
    <row r="142" spans="4:16" x14ac:dyDescent="0.15">
      <c r="D142" s="34"/>
      <c r="E142" s="34"/>
      <c r="F142" s="34"/>
      <c r="G142" s="34"/>
      <c r="H142" s="34"/>
      <c r="I142" s="34"/>
      <c r="J142" s="34"/>
      <c r="K142" s="34"/>
      <c r="L142" s="34"/>
      <c r="M142" s="34"/>
      <c r="N142" s="34"/>
      <c r="O142" s="34"/>
      <c r="P142" s="34"/>
    </row>
    <row r="143" spans="4:16" x14ac:dyDescent="0.15">
      <c r="D143" s="34"/>
      <c r="E143" s="34"/>
      <c r="F143" s="34"/>
      <c r="G143" s="34"/>
      <c r="H143" s="34"/>
      <c r="I143" s="34"/>
      <c r="J143" s="34"/>
      <c r="K143" s="34"/>
      <c r="L143" s="34"/>
      <c r="M143" s="34"/>
      <c r="N143" s="34"/>
      <c r="O143" s="34"/>
      <c r="P143" s="34"/>
    </row>
    <row r="144" spans="4:16" x14ac:dyDescent="0.15">
      <c r="D144" s="34"/>
      <c r="E144" s="34"/>
      <c r="F144" s="34"/>
      <c r="G144" s="34"/>
      <c r="H144" s="34"/>
      <c r="I144" s="34"/>
      <c r="J144" s="34"/>
      <c r="K144" s="34"/>
      <c r="L144" s="34"/>
      <c r="M144" s="34"/>
      <c r="N144" s="34"/>
      <c r="O144" s="34"/>
      <c r="P144" s="34"/>
    </row>
    <row r="145" spans="4:16" x14ac:dyDescent="0.15">
      <c r="D145" s="34"/>
      <c r="E145" s="34"/>
      <c r="F145" s="34"/>
      <c r="G145" s="34"/>
      <c r="H145" s="34"/>
      <c r="I145" s="34"/>
      <c r="J145" s="34"/>
      <c r="K145" s="34"/>
      <c r="L145" s="34"/>
      <c r="M145" s="34"/>
      <c r="N145" s="34"/>
      <c r="O145" s="34"/>
      <c r="P145" s="34"/>
    </row>
    <row r="146" spans="4:16" x14ac:dyDescent="0.15">
      <c r="D146" s="34"/>
      <c r="E146" s="34"/>
      <c r="F146" s="34"/>
      <c r="G146" s="34"/>
      <c r="H146" s="34"/>
      <c r="I146" s="34"/>
      <c r="J146" s="34"/>
      <c r="K146" s="34"/>
      <c r="L146" s="34"/>
      <c r="M146" s="34"/>
      <c r="N146" s="34"/>
      <c r="O146" s="34"/>
      <c r="P146" s="34"/>
    </row>
    <row r="147" spans="4:16" x14ac:dyDescent="0.15">
      <c r="D147" s="34"/>
      <c r="E147" s="34"/>
      <c r="F147" s="34"/>
      <c r="G147" s="34"/>
      <c r="H147" s="34"/>
      <c r="I147" s="34"/>
      <c r="J147" s="34"/>
      <c r="K147" s="34"/>
      <c r="L147" s="34"/>
      <c r="M147" s="34"/>
      <c r="N147" s="34"/>
      <c r="O147" s="34"/>
      <c r="P147" s="34"/>
    </row>
    <row r="148" spans="4:16" x14ac:dyDescent="0.15">
      <c r="D148" s="34"/>
      <c r="E148" s="34"/>
      <c r="F148" s="34"/>
      <c r="G148" s="34"/>
      <c r="H148" s="34"/>
      <c r="I148" s="34"/>
      <c r="J148" s="34"/>
      <c r="K148" s="34"/>
      <c r="L148" s="34"/>
      <c r="M148" s="34"/>
      <c r="N148" s="34"/>
      <c r="O148" s="34"/>
      <c r="P148" s="34"/>
    </row>
    <row r="149" spans="4:16" x14ac:dyDescent="0.15">
      <c r="D149" s="34"/>
      <c r="E149" s="34"/>
      <c r="F149" s="34"/>
      <c r="G149" s="34"/>
      <c r="H149" s="34"/>
      <c r="I149" s="34"/>
      <c r="J149" s="34"/>
      <c r="K149" s="34"/>
      <c r="L149" s="34"/>
      <c r="M149" s="34"/>
      <c r="N149" s="34"/>
      <c r="O149" s="34"/>
      <c r="P149" s="34"/>
    </row>
    <row r="150" spans="4:16" x14ac:dyDescent="0.15">
      <c r="D150" s="34"/>
      <c r="E150" s="34"/>
      <c r="F150" s="34"/>
      <c r="G150" s="34"/>
      <c r="H150" s="34"/>
      <c r="I150" s="34"/>
      <c r="J150" s="34"/>
      <c r="K150" s="34"/>
      <c r="L150" s="34"/>
      <c r="M150" s="34"/>
      <c r="N150" s="34"/>
      <c r="O150" s="34"/>
      <c r="P150" s="34"/>
    </row>
    <row r="151" spans="4:16" x14ac:dyDescent="0.15">
      <c r="D151" s="34"/>
      <c r="E151" s="34"/>
      <c r="F151" s="34"/>
      <c r="G151" s="34"/>
      <c r="H151" s="34"/>
      <c r="I151" s="34"/>
      <c r="J151" s="34"/>
      <c r="K151" s="34"/>
      <c r="L151" s="34"/>
      <c r="M151" s="34"/>
      <c r="N151" s="34"/>
      <c r="O151" s="34"/>
      <c r="P151" s="34"/>
    </row>
    <row r="152" spans="4:16" x14ac:dyDescent="0.15">
      <c r="D152" s="34"/>
      <c r="E152" s="34"/>
      <c r="F152" s="34"/>
      <c r="G152" s="34"/>
      <c r="H152" s="34"/>
      <c r="I152" s="34"/>
      <c r="J152" s="34"/>
      <c r="K152" s="34"/>
      <c r="L152" s="34"/>
      <c r="M152" s="34"/>
      <c r="N152" s="34"/>
      <c r="O152" s="34"/>
      <c r="P152" s="34"/>
    </row>
    <row r="153" spans="4:16" x14ac:dyDescent="0.15">
      <c r="D153" s="34"/>
      <c r="E153" s="34"/>
      <c r="F153" s="34"/>
      <c r="G153" s="34"/>
      <c r="H153" s="34"/>
      <c r="I153" s="34"/>
      <c r="J153" s="34"/>
      <c r="K153" s="34"/>
      <c r="L153" s="34"/>
      <c r="M153" s="34"/>
      <c r="N153" s="34"/>
      <c r="O153" s="34"/>
      <c r="P153" s="34"/>
    </row>
    <row r="154" spans="4:16" x14ac:dyDescent="0.15">
      <c r="D154" s="34"/>
      <c r="E154" s="34"/>
      <c r="F154" s="34"/>
      <c r="G154" s="34"/>
      <c r="H154" s="34"/>
      <c r="I154" s="34"/>
      <c r="J154" s="34"/>
      <c r="K154" s="34"/>
      <c r="L154" s="34"/>
      <c r="M154" s="34"/>
      <c r="N154" s="34"/>
      <c r="O154" s="34"/>
      <c r="P154" s="34"/>
    </row>
  </sheetData>
  <sheetProtection sheet="1" objects="1" scenarios="1" selectLockedCells="1"/>
  <mergeCells count="2">
    <mergeCell ref="E12:G12"/>
    <mergeCell ref="E18:G18"/>
  </mergeCells>
  <phoneticPr fontId="2"/>
  <conditionalFormatting sqref="O13:P18">
    <cfRule type="cellIs" dxfId="5" priority="2" operator="equal">
      <formula>""</formula>
    </cfRule>
  </conditionalFormatting>
  <conditionalFormatting sqref="O20:P22 O13:P18">
    <cfRule type="cellIs" dxfId="4" priority="1" operator="equal">
      <formula>""</formula>
    </cfRule>
  </conditionalFormatting>
  <dataValidations count="2">
    <dataValidation type="list" allowBlank="1" showInputMessage="1" showErrorMessage="1" sqref="E12 E18" xr:uid="{00000000-0002-0000-0A00-000000000000}">
      <formula1>$F$70:$F$74</formula1>
    </dataValidation>
    <dataValidation type="list" allowBlank="1" showInputMessage="1" showErrorMessage="1" sqref="F27" xr:uid="{00000000-0002-0000-0A00-000001000000}">
      <formula1>$J$70:$J$72</formula1>
    </dataValidation>
  </dataValidations>
  <hyperlinks>
    <hyperlink ref="A1" location="Step9!A1" display="前へ" xr:uid="{00000000-0004-0000-0A00-000000000000}"/>
    <hyperlink ref="B1" location="StepB!H22" display="StepB!H22" xr:uid="{00000000-0004-0000-0A00-00000100000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69"/>
  <sheetViews>
    <sheetView showGridLines="0" zoomScale="110" zoomScaleNormal="110" workbookViewId="0"/>
  </sheetViews>
  <sheetFormatPr defaultRowHeight="13.5" x14ac:dyDescent="0.15"/>
  <cols>
    <col min="1" max="4" width="9" style="4"/>
    <col min="5" max="9" width="5.625" style="4" customWidth="1"/>
    <col min="10" max="16384" width="9" style="4"/>
  </cols>
  <sheetData>
    <row r="1" spans="1:4" s="97" customFormat="1" ht="27" customHeight="1" thickTop="1" thickBot="1" x14ac:dyDescent="0.2">
      <c r="A1" s="82" t="s">
        <v>86</v>
      </c>
      <c r="B1" s="82" t="str">
        <f>IF(L60=16,"次へ","")</f>
        <v/>
      </c>
      <c r="C1" s="68" t="s">
        <v>100</v>
      </c>
    </row>
    <row r="2" spans="1:4" ht="14.25" thickTop="1" x14ac:dyDescent="0.15"/>
    <row r="3" spans="1:4" ht="17.25" x14ac:dyDescent="0.15">
      <c r="D3" s="7" t="s">
        <v>58</v>
      </c>
    </row>
    <row r="4" spans="1:4" ht="17.25" x14ac:dyDescent="0.15">
      <c r="D4" s="21" t="s">
        <v>64</v>
      </c>
    </row>
    <row r="18" spans="4:14" hidden="1" x14ac:dyDescent="0.15"/>
    <row r="19" spans="4:14" hidden="1" x14ac:dyDescent="0.15"/>
    <row r="20" spans="4:14" x14ac:dyDescent="0.15">
      <c r="E20" s="4" t="s">
        <v>65</v>
      </c>
    </row>
    <row r="21" spans="4:14" x14ac:dyDescent="0.15">
      <c r="E21" s="98" t="s">
        <v>59</v>
      </c>
      <c r="F21" s="98" t="s">
        <v>60</v>
      </c>
      <c r="G21" s="98" t="s">
        <v>61</v>
      </c>
      <c r="H21" s="98" t="s">
        <v>62</v>
      </c>
      <c r="I21" s="98" t="s">
        <v>63</v>
      </c>
    </row>
    <row r="22" spans="4:14" x14ac:dyDescent="0.15">
      <c r="E22" s="99">
        <v>0</v>
      </c>
      <c r="F22" s="99">
        <v>0</v>
      </c>
      <c r="G22" s="99">
        <v>0</v>
      </c>
      <c r="H22" s="20"/>
      <c r="I22" s="20"/>
      <c r="J22" s="33" t="str">
        <f>IF(SUM(K52:L52)=2,"○","")</f>
        <v/>
      </c>
      <c r="L22" s="88"/>
      <c r="M22" s="88"/>
      <c r="N22" s="88"/>
    </row>
    <row r="23" spans="4:14" x14ac:dyDescent="0.15">
      <c r="E23" s="99">
        <v>0</v>
      </c>
      <c r="F23" s="99">
        <v>0</v>
      </c>
      <c r="G23" s="99">
        <v>1</v>
      </c>
      <c r="H23" s="20"/>
      <c r="I23" s="20"/>
      <c r="J23" s="33" t="str">
        <f t="shared" ref="J23:J29" si="0">IF(SUM(K53:L53)=2,"○","")</f>
        <v/>
      </c>
      <c r="L23" s="88"/>
      <c r="M23" s="88"/>
      <c r="N23" s="88"/>
    </row>
    <row r="24" spans="4:14" x14ac:dyDescent="0.15">
      <c r="E24" s="99">
        <v>0</v>
      </c>
      <c r="F24" s="99">
        <v>1</v>
      </c>
      <c r="G24" s="99">
        <v>0</v>
      </c>
      <c r="H24" s="20"/>
      <c r="I24" s="20"/>
      <c r="J24" s="33" t="str">
        <f t="shared" si="0"/>
        <v/>
      </c>
      <c r="L24" s="88"/>
      <c r="M24" s="88"/>
      <c r="N24" s="88"/>
    </row>
    <row r="25" spans="4:14" x14ac:dyDescent="0.15">
      <c r="E25" s="99">
        <v>0</v>
      </c>
      <c r="F25" s="99">
        <v>1</v>
      </c>
      <c r="G25" s="99">
        <v>1</v>
      </c>
      <c r="H25" s="20"/>
      <c r="I25" s="20"/>
      <c r="J25" s="33" t="str">
        <f t="shared" si="0"/>
        <v/>
      </c>
      <c r="L25" s="88"/>
      <c r="M25" s="88"/>
      <c r="N25" s="88"/>
    </row>
    <row r="26" spans="4:14" x14ac:dyDescent="0.15">
      <c r="E26" s="99">
        <v>1</v>
      </c>
      <c r="F26" s="99">
        <v>0</v>
      </c>
      <c r="G26" s="99">
        <v>0</v>
      </c>
      <c r="H26" s="20"/>
      <c r="I26" s="20"/>
      <c r="J26" s="33" t="str">
        <f t="shared" si="0"/>
        <v/>
      </c>
    </row>
    <row r="27" spans="4:14" x14ac:dyDescent="0.15">
      <c r="E27" s="99">
        <v>1</v>
      </c>
      <c r="F27" s="99">
        <v>0</v>
      </c>
      <c r="G27" s="99">
        <v>1</v>
      </c>
      <c r="H27" s="20"/>
      <c r="I27" s="20"/>
      <c r="J27" s="33" t="str">
        <f t="shared" si="0"/>
        <v/>
      </c>
    </row>
    <row r="28" spans="4:14" x14ac:dyDescent="0.15">
      <c r="E28" s="99">
        <v>1</v>
      </c>
      <c r="F28" s="99">
        <v>1</v>
      </c>
      <c r="G28" s="99">
        <v>0</v>
      </c>
      <c r="H28" s="20"/>
      <c r="I28" s="20"/>
      <c r="J28" s="33" t="str">
        <f t="shared" si="0"/>
        <v/>
      </c>
    </row>
    <row r="29" spans="4:14" x14ac:dyDescent="0.15">
      <c r="E29" s="99">
        <v>1</v>
      </c>
      <c r="F29" s="99">
        <v>1</v>
      </c>
      <c r="G29" s="99">
        <v>1</v>
      </c>
      <c r="H29" s="20"/>
      <c r="I29" s="20"/>
      <c r="J29" s="33" t="str">
        <f t="shared" si="0"/>
        <v/>
      </c>
    </row>
    <row r="31" spans="4:14" x14ac:dyDescent="0.15">
      <c r="D31" s="76"/>
    </row>
    <row r="32" spans="4:14" x14ac:dyDescent="0.15">
      <c r="D32" s="76"/>
    </row>
    <row r="33" spans="5:15" x14ac:dyDescent="0.15">
      <c r="E33" s="100"/>
      <c r="H33" s="100"/>
    </row>
    <row r="34" spans="5:15" x14ac:dyDescent="0.15">
      <c r="E34" s="100"/>
      <c r="H34" s="100"/>
    </row>
    <row r="47" spans="5:15" x14ac:dyDescent="0.15">
      <c r="E47" s="8"/>
      <c r="F47" s="8"/>
      <c r="G47" s="8"/>
      <c r="H47" s="8"/>
      <c r="I47" s="8"/>
      <c r="J47" s="8"/>
      <c r="K47" s="8"/>
      <c r="L47" s="8"/>
      <c r="M47" s="8"/>
      <c r="N47" s="8"/>
      <c r="O47" s="8"/>
    </row>
    <row r="48" spans="5:15" x14ac:dyDescent="0.15">
      <c r="E48" s="8"/>
      <c r="F48" s="8"/>
      <c r="G48" s="8"/>
      <c r="H48" s="8"/>
      <c r="I48" s="8"/>
      <c r="J48" s="8"/>
      <c r="K48" s="8"/>
      <c r="L48" s="8"/>
      <c r="M48" s="8"/>
      <c r="N48" s="8"/>
      <c r="O48" s="8"/>
    </row>
    <row r="49" spans="5:15" x14ac:dyDescent="0.15">
      <c r="E49" s="8"/>
      <c r="F49" s="8"/>
      <c r="G49" s="8"/>
      <c r="H49" s="8"/>
      <c r="I49" s="8"/>
      <c r="J49" s="8"/>
      <c r="K49" s="8"/>
      <c r="L49" s="8"/>
      <c r="M49" s="8"/>
      <c r="N49" s="8"/>
      <c r="O49" s="8"/>
    </row>
    <row r="50" spans="5:15" x14ac:dyDescent="0.15">
      <c r="E50" s="8"/>
      <c r="F50" s="8"/>
      <c r="G50" s="8"/>
      <c r="H50" s="8"/>
      <c r="I50" s="8"/>
      <c r="J50" s="8"/>
      <c r="K50" s="8"/>
      <c r="L50" s="8"/>
      <c r="M50" s="8"/>
      <c r="N50" s="8"/>
      <c r="O50" s="8"/>
    </row>
    <row r="51" spans="5:15" x14ac:dyDescent="0.15">
      <c r="E51" s="8"/>
      <c r="F51" s="8"/>
      <c r="G51" s="8"/>
      <c r="H51" s="8"/>
      <c r="I51" s="8"/>
      <c r="J51" s="8"/>
      <c r="K51" s="8"/>
      <c r="L51" s="8"/>
      <c r="M51" s="8"/>
      <c r="N51" s="8"/>
      <c r="O51" s="8"/>
    </row>
    <row r="52" spans="5:15" x14ac:dyDescent="0.15">
      <c r="E52" s="8"/>
      <c r="F52" s="8"/>
      <c r="G52" s="8"/>
      <c r="H52" s="8">
        <v>0</v>
      </c>
      <c r="I52" s="8">
        <v>0</v>
      </c>
      <c r="J52" s="8"/>
      <c r="K52" s="8">
        <f>IF(H22="",0,IF(H22=H52,1,0))</f>
        <v>0</v>
      </c>
      <c r="L52" s="8">
        <f>IF(I22="",0,IF(I22=I52,1,0))</f>
        <v>0</v>
      </c>
      <c r="M52" s="8"/>
      <c r="N52" s="8"/>
      <c r="O52" s="8"/>
    </row>
    <row r="53" spans="5:15" x14ac:dyDescent="0.15">
      <c r="E53" s="8"/>
      <c r="F53" s="8"/>
      <c r="G53" s="8"/>
      <c r="H53" s="8">
        <v>0</v>
      </c>
      <c r="I53" s="8">
        <v>1</v>
      </c>
      <c r="J53" s="8"/>
      <c r="K53" s="8">
        <f t="shared" ref="K53:L59" si="1">IF(H23="",0,IF(H23=H53,1,0))</f>
        <v>0</v>
      </c>
      <c r="L53" s="8">
        <f t="shared" si="1"/>
        <v>0</v>
      </c>
      <c r="M53" s="8"/>
      <c r="N53" s="8"/>
      <c r="O53" s="8"/>
    </row>
    <row r="54" spans="5:15" x14ac:dyDescent="0.15">
      <c r="E54" s="8"/>
      <c r="F54" s="8"/>
      <c r="G54" s="8"/>
      <c r="H54" s="8">
        <v>0</v>
      </c>
      <c r="I54" s="8">
        <v>1</v>
      </c>
      <c r="J54" s="8"/>
      <c r="K54" s="8">
        <f t="shared" si="1"/>
        <v>0</v>
      </c>
      <c r="L54" s="8">
        <f t="shared" si="1"/>
        <v>0</v>
      </c>
      <c r="M54" s="8"/>
      <c r="N54" s="8"/>
      <c r="O54" s="8"/>
    </row>
    <row r="55" spans="5:15" x14ac:dyDescent="0.15">
      <c r="E55" s="8"/>
      <c r="F55" s="8"/>
      <c r="G55" s="8"/>
      <c r="H55" s="8">
        <v>1</v>
      </c>
      <c r="I55" s="8">
        <v>0</v>
      </c>
      <c r="J55" s="8"/>
      <c r="K55" s="8">
        <f t="shared" si="1"/>
        <v>0</v>
      </c>
      <c r="L55" s="8">
        <f t="shared" si="1"/>
        <v>0</v>
      </c>
      <c r="M55" s="8"/>
      <c r="N55" s="8"/>
      <c r="O55" s="8"/>
    </row>
    <row r="56" spans="5:15" x14ac:dyDescent="0.15">
      <c r="E56" s="8"/>
      <c r="F56" s="8"/>
      <c r="G56" s="8"/>
      <c r="H56" s="8">
        <v>0</v>
      </c>
      <c r="I56" s="8">
        <v>1</v>
      </c>
      <c r="J56" s="8"/>
      <c r="K56" s="8">
        <f t="shared" si="1"/>
        <v>0</v>
      </c>
      <c r="L56" s="8">
        <f t="shared" si="1"/>
        <v>0</v>
      </c>
      <c r="M56" s="8"/>
      <c r="N56" s="8"/>
      <c r="O56" s="8"/>
    </row>
    <row r="57" spans="5:15" x14ac:dyDescent="0.15">
      <c r="E57" s="8"/>
      <c r="F57" s="8"/>
      <c r="G57" s="8"/>
      <c r="H57" s="8">
        <v>1</v>
      </c>
      <c r="I57" s="8">
        <v>0</v>
      </c>
      <c r="J57" s="8"/>
      <c r="K57" s="8">
        <f t="shared" si="1"/>
        <v>0</v>
      </c>
      <c r="L57" s="8">
        <f t="shared" si="1"/>
        <v>0</v>
      </c>
      <c r="M57" s="8"/>
      <c r="N57" s="8"/>
      <c r="O57" s="8"/>
    </row>
    <row r="58" spans="5:15" x14ac:dyDescent="0.15">
      <c r="E58" s="8"/>
      <c r="F58" s="8"/>
      <c r="G58" s="8"/>
      <c r="H58" s="8">
        <v>1</v>
      </c>
      <c r="I58" s="8">
        <v>0</v>
      </c>
      <c r="J58" s="8"/>
      <c r="K58" s="8">
        <f t="shared" si="1"/>
        <v>0</v>
      </c>
      <c r="L58" s="8">
        <f t="shared" si="1"/>
        <v>0</v>
      </c>
      <c r="M58" s="8"/>
      <c r="N58" s="8"/>
      <c r="O58" s="8"/>
    </row>
    <row r="59" spans="5:15" x14ac:dyDescent="0.15">
      <c r="E59" s="8"/>
      <c r="F59" s="8"/>
      <c r="G59" s="8"/>
      <c r="H59" s="8">
        <v>1</v>
      </c>
      <c r="I59" s="8">
        <v>1</v>
      </c>
      <c r="J59" s="8"/>
      <c r="K59" s="8">
        <f t="shared" si="1"/>
        <v>0</v>
      </c>
      <c r="L59" s="8">
        <f t="shared" si="1"/>
        <v>0</v>
      </c>
      <c r="M59" s="8"/>
      <c r="N59" s="8"/>
      <c r="O59" s="8"/>
    </row>
    <row r="60" spans="5:15" x14ac:dyDescent="0.15">
      <c r="E60" s="8"/>
      <c r="F60" s="8"/>
      <c r="G60" s="8"/>
      <c r="H60" s="8"/>
      <c r="I60" s="8"/>
      <c r="J60" s="8"/>
      <c r="K60" s="8"/>
      <c r="L60" s="8">
        <f>SUM(K52:L59)</f>
        <v>0</v>
      </c>
      <c r="M60" s="8"/>
      <c r="N60" s="8"/>
      <c r="O60" s="8"/>
    </row>
    <row r="61" spans="5:15" x14ac:dyDescent="0.15">
      <c r="E61" s="8"/>
      <c r="F61" s="8"/>
      <c r="G61" s="8"/>
      <c r="H61" s="8"/>
      <c r="I61" s="8"/>
      <c r="J61" s="8"/>
      <c r="K61" s="8"/>
      <c r="L61" s="8"/>
      <c r="M61" s="8"/>
      <c r="N61" s="8"/>
      <c r="O61" s="8"/>
    </row>
    <row r="62" spans="5:15" x14ac:dyDescent="0.15">
      <c r="E62" s="8"/>
      <c r="F62" s="8"/>
      <c r="G62" s="8"/>
      <c r="H62" s="8"/>
      <c r="I62" s="8"/>
      <c r="J62" s="8"/>
      <c r="K62" s="8"/>
      <c r="L62" s="8"/>
      <c r="M62" s="8"/>
      <c r="N62" s="8"/>
      <c r="O62" s="8"/>
    </row>
    <row r="63" spans="5:15" x14ac:dyDescent="0.15">
      <c r="E63" s="8"/>
      <c r="F63" s="8"/>
      <c r="G63" s="8"/>
      <c r="H63" s="8"/>
      <c r="I63" s="8"/>
      <c r="J63" s="8"/>
      <c r="K63" s="8"/>
      <c r="L63" s="8"/>
      <c r="M63" s="8"/>
      <c r="N63" s="8"/>
      <c r="O63" s="8"/>
    </row>
    <row r="64" spans="5:15" x14ac:dyDescent="0.15">
      <c r="E64" s="8"/>
      <c r="F64" s="8"/>
      <c r="G64" s="8"/>
      <c r="H64" s="8"/>
      <c r="I64" s="8"/>
      <c r="J64" s="8"/>
      <c r="K64" s="8"/>
      <c r="L64" s="8"/>
      <c r="M64" s="8"/>
      <c r="N64" s="8"/>
      <c r="O64" s="8"/>
    </row>
    <row r="65" spans="5:15" x14ac:dyDescent="0.15">
      <c r="E65" s="8"/>
      <c r="F65" s="8"/>
      <c r="G65" s="8"/>
      <c r="H65" s="8"/>
      <c r="I65" s="8"/>
      <c r="J65" s="8"/>
      <c r="K65" s="8"/>
      <c r="L65" s="8"/>
      <c r="M65" s="8"/>
      <c r="N65" s="8"/>
      <c r="O65" s="8"/>
    </row>
    <row r="66" spans="5:15" x14ac:dyDescent="0.15">
      <c r="E66" s="8"/>
      <c r="F66" s="8"/>
      <c r="G66" s="8"/>
      <c r="H66" s="8"/>
      <c r="I66" s="8"/>
      <c r="J66" s="8"/>
      <c r="K66" s="8"/>
      <c r="L66" s="8"/>
      <c r="M66" s="8"/>
      <c r="N66" s="8"/>
      <c r="O66" s="8"/>
    </row>
    <row r="67" spans="5:15" x14ac:dyDescent="0.15">
      <c r="E67" s="8"/>
      <c r="F67" s="8"/>
      <c r="G67" s="8"/>
      <c r="H67" s="8"/>
      <c r="I67" s="8"/>
      <c r="J67" s="8"/>
      <c r="K67" s="8"/>
      <c r="L67" s="8"/>
      <c r="M67" s="8"/>
      <c r="N67" s="8"/>
      <c r="O67" s="8"/>
    </row>
    <row r="68" spans="5:15" x14ac:dyDescent="0.15">
      <c r="E68" s="8"/>
      <c r="F68" s="8"/>
      <c r="G68" s="8"/>
      <c r="H68" s="8"/>
      <c r="I68" s="8"/>
      <c r="J68" s="8"/>
      <c r="K68" s="8"/>
      <c r="L68" s="8"/>
      <c r="M68" s="8"/>
      <c r="N68" s="8"/>
      <c r="O68" s="8"/>
    </row>
    <row r="69" spans="5:15" x14ac:dyDescent="0.15">
      <c r="E69" s="8"/>
      <c r="F69" s="8"/>
      <c r="G69" s="8"/>
      <c r="H69" s="8"/>
      <c r="I69" s="8"/>
      <c r="J69" s="8"/>
      <c r="K69" s="8"/>
      <c r="L69" s="8"/>
      <c r="M69" s="8"/>
      <c r="N69" s="8"/>
      <c r="O69" s="8"/>
    </row>
  </sheetData>
  <sheetProtection sheet="1" objects="1" scenarios="1" selectLockedCells="1"/>
  <phoneticPr fontId="2"/>
  <conditionalFormatting sqref="L22:N25">
    <cfRule type="cellIs" dxfId="3" priority="1" operator="equal">
      <formula>""</formula>
    </cfRule>
  </conditionalFormatting>
  <hyperlinks>
    <hyperlink ref="A1" location="StepA!A1" display="前へ" xr:uid="{00000000-0004-0000-0B00-000000000000}"/>
    <hyperlink ref="B1" location="StepC!H22" display="StepC!H22" xr:uid="{00000000-0004-0000-0B00-000001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21"/>
  <sheetViews>
    <sheetView showGridLines="0" zoomScale="110" zoomScaleNormal="110" workbookViewId="0">
      <selection activeCell="H22" sqref="H22"/>
    </sheetView>
  </sheetViews>
  <sheetFormatPr defaultRowHeight="13.5" x14ac:dyDescent="0.15"/>
  <cols>
    <col min="1" max="3" width="9" style="4"/>
    <col min="4" max="10" width="5.375" style="4" customWidth="1"/>
    <col min="11" max="11" width="3.25" style="4" customWidth="1"/>
    <col min="12" max="12" width="9.375" style="4" customWidth="1"/>
    <col min="13" max="19" width="5.375" style="4" customWidth="1"/>
    <col min="20" max="20" width="3.25" style="4" customWidth="1"/>
    <col min="21" max="21" width="9.375" style="4" customWidth="1"/>
    <col min="22" max="16384" width="9" style="4"/>
  </cols>
  <sheetData>
    <row r="1" spans="1:4" s="101" customFormat="1" ht="27" customHeight="1" thickTop="1" thickBot="1" x14ac:dyDescent="0.2">
      <c r="A1" s="82" t="s">
        <v>86</v>
      </c>
      <c r="B1" s="89"/>
      <c r="C1" s="69" t="s">
        <v>101</v>
      </c>
    </row>
    <row r="2" spans="1:4" ht="14.25" thickTop="1" x14ac:dyDescent="0.15"/>
    <row r="3" spans="1:4" ht="17.25" x14ac:dyDescent="0.15">
      <c r="A3" s="127" t="str">
        <f>IF(COUNTIF(K22:K29,"○")+COUNTIF(T22:T29,"○")=16,"お疲れ様でした
これで終了です","")</f>
        <v/>
      </c>
      <c r="B3" s="127"/>
      <c r="D3" s="7" t="s">
        <v>66</v>
      </c>
    </row>
    <row r="4" spans="1:4" ht="17.25" x14ac:dyDescent="0.15">
      <c r="A4" s="127"/>
      <c r="B4" s="127"/>
      <c r="D4" s="21" t="s">
        <v>74</v>
      </c>
    </row>
    <row r="5" spans="1:4" x14ac:dyDescent="0.15">
      <c r="A5" s="127"/>
      <c r="B5" s="127"/>
    </row>
    <row r="20" spans="4:25" ht="17.25" x14ac:dyDescent="0.15">
      <c r="D20" s="21" t="s">
        <v>65</v>
      </c>
    </row>
    <row r="21" spans="4:25" ht="18.75" x14ac:dyDescent="0.15">
      <c r="D21" s="36" t="s">
        <v>67</v>
      </c>
      <c r="E21" s="36" t="s">
        <v>75</v>
      </c>
      <c r="F21" s="36" t="s">
        <v>76</v>
      </c>
      <c r="G21" s="36" t="s">
        <v>77</v>
      </c>
      <c r="H21" s="36" t="s">
        <v>62</v>
      </c>
      <c r="I21" s="36" t="s">
        <v>78</v>
      </c>
      <c r="J21" s="36" t="s">
        <v>79</v>
      </c>
      <c r="M21" s="36" t="s">
        <v>67</v>
      </c>
      <c r="N21" s="36" t="s">
        <v>80</v>
      </c>
      <c r="O21" s="36" t="s">
        <v>81</v>
      </c>
      <c r="P21" s="36" t="s">
        <v>82</v>
      </c>
      <c r="Q21" s="36" t="s">
        <v>62</v>
      </c>
      <c r="R21" s="36" t="s">
        <v>78</v>
      </c>
      <c r="S21" s="36" t="s">
        <v>83</v>
      </c>
    </row>
    <row r="22" spans="4:25" ht="18.75" x14ac:dyDescent="0.15">
      <c r="D22" s="102">
        <v>0</v>
      </c>
      <c r="E22" s="102">
        <v>0</v>
      </c>
      <c r="F22" s="102">
        <v>0</v>
      </c>
      <c r="G22" s="102">
        <v>0</v>
      </c>
      <c r="H22" s="35"/>
      <c r="I22" s="35"/>
      <c r="J22" s="35"/>
      <c r="K22" s="83" t="str">
        <f t="shared" ref="K22:K29" si="0">IF(DEC2BIN(BIN2DEC(D22&amp;E22)+BIN2DEC(F22&amp;G22),3)=H22&amp;I22&amp;J22,"○","")</f>
        <v/>
      </c>
      <c r="L22" s="110" t="s">
        <v>102</v>
      </c>
      <c r="M22" s="102">
        <v>1</v>
      </c>
      <c r="N22" s="102">
        <v>0</v>
      </c>
      <c r="O22" s="102">
        <v>0</v>
      </c>
      <c r="P22" s="102">
        <v>0</v>
      </c>
      <c r="Q22" s="35"/>
      <c r="R22" s="35"/>
      <c r="S22" s="35"/>
      <c r="T22" s="103" t="str">
        <f t="shared" ref="T22:T29" si="1">IF(DEC2BIN(BIN2DEC(M22&amp;N22)+BIN2DEC(O22&amp;P22),3)=Q22&amp;R22&amp;S22,"○","")</f>
        <v/>
      </c>
      <c r="U22" s="110" t="s">
        <v>110</v>
      </c>
    </row>
    <row r="23" spans="4:25" ht="18.75" x14ac:dyDescent="0.15">
      <c r="D23" s="102">
        <v>0</v>
      </c>
      <c r="E23" s="102">
        <v>0</v>
      </c>
      <c r="F23" s="102">
        <v>0</v>
      </c>
      <c r="G23" s="102">
        <v>1</v>
      </c>
      <c r="H23" s="35"/>
      <c r="I23" s="35"/>
      <c r="J23" s="35"/>
      <c r="K23" s="83" t="str">
        <f t="shared" si="0"/>
        <v/>
      </c>
      <c r="L23" s="110" t="s">
        <v>103</v>
      </c>
      <c r="M23" s="102">
        <v>1</v>
      </c>
      <c r="N23" s="102">
        <v>0</v>
      </c>
      <c r="O23" s="102">
        <v>0</v>
      </c>
      <c r="P23" s="102">
        <v>1</v>
      </c>
      <c r="Q23" s="35"/>
      <c r="R23" s="35"/>
      <c r="S23" s="35"/>
      <c r="T23" s="103" t="str">
        <f t="shared" si="1"/>
        <v/>
      </c>
      <c r="U23" s="110" t="s">
        <v>111</v>
      </c>
    </row>
    <row r="24" spans="4:25" ht="18.75" x14ac:dyDescent="0.15">
      <c r="D24" s="102">
        <v>0</v>
      </c>
      <c r="E24" s="102">
        <v>0</v>
      </c>
      <c r="F24" s="102">
        <v>1</v>
      </c>
      <c r="G24" s="102">
        <v>0</v>
      </c>
      <c r="H24" s="35"/>
      <c r="I24" s="35"/>
      <c r="J24" s="35"/>
      <c r="K24" s="83" t="str">
        <f>IF(DEC2BIN(BIN2DEC(D24&amp;E24)+BIN2DEC(F24&amp;G24),3)=H24&amp;I24&amp;J24,"○","")</f>
        <v/>
      </c>
      <c r="L24" s="110" t="s">
        <v>104</v>
      </c>
      <c r="M24" s="102">
        <v>1</v>
      </c>
      <c r="N24" s="102">
        <v>0</v>
      </c>
      <c r="O24" s="102">
        <v>1</v>
      </c>
      <c r="P24" s="102">
        <v>0</v>
      </c>
      <c r="Q24" s="35"/>
      <c r="R24" s="35"/>
      <c r="S24" s="35"/>
      <c r="T24" s="103" t="str">
        <f t="shared" si="1"/>
        <v/>
      </c>
      <c r="U24" s="110" t="s">
        <v>112</v>
      </c>
      <c r="W24" s="104"/>
      <c r="X24" s="104"/>
      <c r="Y24" s="104"/>
    </row>
    <row r="25" spans="4:25" ht="18.75" x14ac:dyDescent="0.15">
      <c r="D25" s="102">
        <v>0</v>
      </c>
      <c r="E25" s="102">
        <v>0</v>
      </c>
      <c r="F25" s="102">
        <v>1</v>
      </c>
      <c r="G25" s="102">
        <v>1</v>
      </c>
      <c r="H25" s="35"/>
      <c r="I25" s="35"/>
      <c r="J25" s="35"/>
      <c r="K25" s="83" t="str">
        <f t="shared" si="0"/>
        <v/>
      </c>
      <c r="L25" s="110" t="s">
        <v>105</v>
      </c>
      <c r="M25" s="102">
        <v>1</v>
      </c>
      <c r="N25" s="102">
        <v>0</v>
      </c>
      <c r="O25" s="102">
        <v>1</v>
      </c>
      <c r="P25" s="102">
        <v>1</v>
      </c>
      <c r="Q25" s="35"/>
      <c r="R25" s="35"/>
      <c r="S25" s="35"/>
      <c r="T25" s="103" t="str">
        <f t="shared" si="1"/>
        <v/>
      </c>
      <c r="U25" s="110" t="s">
        <v>113</v>
      </c>
      <c r="W25" s="104"/>
      <c r="X25" s="104"/>
      <c r="Y25" s="104"/>
    </row>
    <row r="26" spans="4:25" ht="18.75" x14ac:dyDescent="0.15">
      <c r="D26" s="102">
        <v>0</v>
      </c>
      <c r="E26" s="102">
        <v>1</v>
      </c>
      <c r="F26" s="102">
        <v>0</v>
      </c>
      <c r="G26" s="102">
        <v>0</v>
      </c>
      <c r="H26" s="35"/>
      <c r="I26" s="35"/>
      <c r="J26" s="35"/>
      <c r="K26" s="83" t="str">
        <f t="shared" si="0"/>
        <v/>
      </c>
      <c r="L26" s="110" t="s">
        <v>106</v>
      </c>
      <c r="M26" s="102">
        <v>1</v>
      </c>
      <c r="N26" s="102">
        <v>1</v>
      </c>
      <c r="O26" s="102">
        <v>0</v>
      </c>
      <c r="P26" s="102">
        <v>0</v>
      </c>
      <c r="Q26" s="35"/>
      <c r="R26" s="35"/>
      <c r="S26" s="35"/>
      <c r="T26" s="103" t="str">
        <f t="shared" si="1"/>
        <v/>
      </c>
      <c r="U26" s="110" t="s">
        <v>114</v>
      </c>
      <c r="V26" s="104"/>
      <c r="W26" s="104"/>
    </row>
    <row r="27" spans="4:25" ht="18.75" x14ac:dyDescent="0.15">
      <c r="D27" s="102">
        <v>0</v>
      </c>
      <c r="E27" s="102">
        <v>1</v>
      </c>
      <c r="F27" s="102">
        <v>0</v>
      </c>
      <c r="G27" s="102">
        <v>1</v>
      </c>
      <c r="H27" s="35"/>
      <c r="I27" s="35"/>
      <c r="J27" s="35"/>
      <c r="K27" s="83" t="str">
        <f t="shared" si="0"/>
        <v/>
      </c>
      <c r="L27" s="110" t="s">
        <v>107</v>
      </c>
      <c r="M27" s="102">
        <v>1</v>
      </c>
      <c r="N27" s="102">
        <v>1</v>
      </c>
      <c r="O27" s="102">
        <v>0</v>
      </c>
      <c r="P27" s="102">
        <v>1</v>
      </c>
      <c r="Q27" s="35"/>
      <c r="R27" s="35"/>
      <c r="S27" s="35"/>
      <c r="T27" s="103" t="str">
        <f t="shared" si="1"/>
        <v/>
      </c>
      <c r="U27" s="110" t="s">
        <v>115</v>
      </c>
      <c r="V27" s="104"/>
      <c r="W27" s="104"/>
    </row>
    <row r="28" spans="4:25" ht="18.75" x14ac:dyDescent="0.15">
      <c r="D28" s="102">
        <v>0</v>
      </c>
      <c r="E28" s="102">
        <v>1</v>
      </c>
      <c r="F28" s="102">
        <v>1</v>
      </c>
      <c r="G28" s="102">
        <v>0</v>
      </c>
      <c r="H28" s="35"/>
      <c r="I28" s="35"/>
      <c r="J28" s="35"/>
      <c r="K28" s="83" t="str">
        <f t="shared" si="0"/>
        <v/>
      </c>
      <c r="L28" s="110" t="s">
        <v>108</v>
      </c>
      <c r="M28" s="102">
        <v>1</v>
      </c>
      <c r="N28" s="102">
        <v>1</v>
      </c>
      <c r="O28" s="102">
        <v>1</v>
      </c>
      <c r="P28" s="102">
        <v>0</v>
      </c>
      <c r="Q28" s="35"/>
      <c r="R28" s="35"/>
      <c r="S28" s="35"/>
      <c r="T28" s="103" t="str">
        <f t="shared" si="1"/>
        <v/>
      </c>
      <c r="U28" s="110" t="s">
        <v>116</v>
      </c>
    </row>
    <row r="29" spans="4:25" ht="18.75" x14ac:dyDescent="0.15">
      <c r="D29" s="102">
        <v>0</v>
      </c>
      <c r="E29" s="102">
        <v>1</v>
      </c>
      <c r="F29" s="102">
        <v>1</v>
      </c>
      <c r="G29" s="102">
        <v>1</v>
      </c>
      <c r="H29" s="35"/>
      <c r="I29" s="35"/>
      <c r="J29" s="35"/>
      <c r="K29" s="83" t="str">
        <f t="shared" si="0"/>
        <v/>
      </c>
      <c r="L29" s="110" t="s">
        <v>109</v>
      </c>
      <c r="M29" s="102">
        <v>1</v>
      </c>
      <c r="N29" s="102">
        <v>1</v>
      </c>
      <c r="O29" s="102">
        <v>1</v>
      </c>
      <c r="P29" s="102">
        <v>1</v>
      </c>
      <c r="Q29" s="35"/>
      <c r="R29" s="35"/>
      <c r="S29" s="35"/>
      <c r="T29" s="103" t="str">
        <f t="shared" si="1"/>
        <v/>
      </c>
      <c r="U29" s="110" t="s">
        <v>117</v>
      </c>
    </row>
    <row r="31" spans="4:25" x14ac:dyDescent="0.15">
      <c r="D31" s="76"/>
    </row>
    <row r="32" spans="4:25" x14ac:dyDescent="0.15">
      <c r="D32" s="76"/>
    </row>
    <row r="33" spans="3:24" x14ac:dyDescent="0.15">
      <c r="E33" s="100"/>
      <c r="H33" s="100"/>
      <c r="M33" s="105"/>
      <c r="N33" s="100"/>
      <c r="Q33" s="100"/>
    </row>
    <row r="34" spans="3:24" x14ac:dyDescent="0.15">
      <c r="C34" s="106"/>
      <c r="D34" s="106"/>
      <c r="E34" s="107"/>
      <c r="F34" s="106"/>
      <c r="G34" s="106"/>
      <c r="H34" s="107"/>
      <c r="I34" s="106"/>
      <c r="J34" s="106"/>
      <c r="K34" s="106"/>
      <c r="L34" s="106"/>
      <c r="M34" s="108"/>
      <c r="N34" s="107"/>
      <c r="O34" s="106"/>
      <c r="P34" s="106"/>
      <c r="Q34" s="107"/>
      <c r="R34" s="106"/>
      <c r="S34" s="106"/>
      <c r="T34" s="106"/>
      <c r="U34" s="106"/>
      <c r="V34" s="106"/>
      <c r="W34" s="106"/>
      <c r="X34" s="106"/>
    </row>
    <row r="35" spans="3:24" x14ac:dyDescent="0.15">
      <c r="C35" s="106"/>
      <c r="D35" s="106"/>
      <c r="E35" s="106"/>
      <c r="F35" s="106"/>
      <c r="G35" s="106"/>
      <c r="H35" s="106"/>
      <c r="I35" s="106"/>
      <c r="J35" s="106"/>
      <c r="K35" s="106"/>
      <c r="L35" s="106"/>
      <c r="M35" s="108"/>
      <c r="N35" s="106"/>
      <c r="O35" s="106"/>
      <c r="P35" s="106"/>
      <c r="Q35" s="106"/>
      <c r="R35" s="106"/>
      <c r="S35" s="106"/>
      <c r="T35" s="106"/>
      <c r="U35" s="106"/>
      <c r="V35" s="106"/>
      <c r="W35" s="106"/>
      <c r="X35" s="106"/>
    </row>
    <row r="36" spans="3:24" x14ac:dyDescent="0.15">
      <c r="C36" s="106"/>
      <c r="D36" s="106"/>
      <c r="E36" s="106"/>
      <c r="F36" s="106"/>
      <c r="G36" s="106"/>
      <c r="H36" s="106"/>
      <c r="I36" s="106"/>
      <c r="J36" s="106"/>
      <c r="K36" s="106"/>
      <c r="L36" s="106"/>
      <c r="M36" s="106"/>
      <c r="N36" s="106"/>
      <c r="O36" s="106"/>
      <c r="P36" s="106"/>
      <c r="Q36" s="106"/>
      <c r="R36" s="106"/>
      <c r="S36" s="106"/>
      <c r="T36" s="106"/>
      <c r="U36" s="106"/>
      <c r="V36" s="106"/>
      <c r="W36" s="106"/>
      <c r="X36" s="106"/>
    </row>
    <row r="37" spans="3:24" x14ac:dyDescent="0.15">
      <c r="C37" s="106"/>
      <c r="D37" s="106"/>
      <c r="E37" s="106"/>
      <c r="F37" s="106"/>
      <c r="G37" s="106"/>
      <c r="H37" s="106"/>
      <c r="I37" s="106"/>
      <c r="J37" s="106"/>
      <c r="K37" s="106"/>
      <c r="L37" s="106"/>
      <c r="M37" s="106"/>
      <c r="N37" s="106"/>
      <c r="O37" s="106"/>
      <c r="P37" s="106"/>
      <c r="Q37" s="106"/>
      <c r="R37" s="106"/>
      <c r="S37" s="106"/>
      <c r="T37" s="106"/>
      <c r="U37" s="106"/>
      <c r="V37" s="106"/>
      <c r="W37" s="106"/>
      <c r="X37" s="106"/>
    </row>
    <row r="38" spans="3:24" x14ac:dyDescent="0.15">
      <c r="C38" s="106"/>
      <c r="D38" s="106"/>
      <c r="E38" s="106"/>
      <c r="F38" s="106"/>
      <c r="G38" s="106"/>
      <c r="H38" s="106"/>
      <c r="I38" s="106"/>
      <c r="J38" s="106"/>
      <c r="K38" s="106"/>
      <c r="L38" s="106"/>
      <c r="M38" s="106"/>
      <c r="N38" s="106"/>
      <c r="O38" s="106"/>
      <c r="P38" s="106"/>
      <c r="Q38" s="106"/>
      <c r="R38" s="106"/>
      <c r="S38" s="106"/>
      <c r="T38" s="106"/>
      <c r="U38" s="106"/>
      <c r="V38" s="106"/>
      <c r="W38" s="106"/>
      <c r="X38" s="106"/>
    </row>
    <row r="39" spans="3:24" x14ac:dyDescent="0.15">
      <c r="C39" s="106"/>
      <c r="D39" s="106"/>
      <c r="E39" s="106"/>
      <c r="F39" s="106"/>
      <c r="G39" s="106"/>
      <c r="H39" s="106"/>
      <c r="I39" s="106"/>
      <c r="J39" s="106"/>
      <c r="K39" s="106"/>
      <c r="L39" s="106"/>
      <c r="M39" s="106"/>
      <c r="N39" s="106"/>
      <c r="O39" s="106"/>
      <c r="P39" s="106"/>
      <c r="Q39" s="106"/>
      <c r="R39" s="106"/>
      <c r="S39" s="106"/>
      <c r="T39" s="106"/>
      <c r="U39" s="106"/>
      <c r="V39" s="106"/>
      <c r="W39" s="106"/>
      <c r="X39" s="106"/>
    </row>
    <row r="40" spans="3:24" s="8" customFormat="1" hidden="1" x14ac:dyDescent="0.15">
      <c r="H40" s="8" t="str">
        <f t="shared" ref="H40:H47" si="2">DEC2BIN(SUM(D22:G22),3)</f>
        <v>000</v>
      </c>
      <c r="I40" s="8" t="str">
        <f>H22&amp;I22&amp;J22</f>
        <v/>
      </c>
      <c r="J40" s="8" t="b">
        <f>H40=I40</f>
        <v>0</v>
      </c>
      <c r="Q40" s="8" t="str">
        <f t="shared" ref="Q40:Q47" si="3">DEC2BIN(SUM(M22:P22),3)</f>
        <v>001</v>
      </c>
      <c r="R40" s="8" t="str">
        <f>Q22&amp;R22&amp;S22</f>
        <v/>
      </c>
      <c r="S40" s="8" t="b">
        <f>Q40=R40</f>
        <v>0</v>
      </c>
    </row>
    <row r="41" spans="3:24" s="8" customFormat="1" hidden="1" x14ac:dyDescent="0.15">
      <c r="H41" s="8" t="str">
        <f t="shared" si="2"/>
        <v>001</v>
      </c>
      <c r="I41" s="8" t="str">
        <f t="shared" ref="I41:I47" si="4">H23&amp;I23&amp;J23</f>
        <v/>
      </c>
      <c r="J41" s="8" t="b">
        <f t="shared" ref="J41:J47" si="5">H41=I41</f>
        <v>0</v>
      </c>
      <c r="Q41" s="8" t="str">
        <f t="shared" si="3"/>
        <v>010</v>
      </c>
      <c r="R41" s="8" t="str">
        <f t="shared" ref="R41:R47" si="6">Q23&amp;R23&amp;S23</f>
        <v/>
      </c>
      <c r="S41" s="8" t="b">
        <f t="shared" ref="S41:S47" si="7">Q41=R41</f>
        <v>0</v>
      </c>
    </row>
    <row r="42" spans="3:24" s="8" customFormat="1" hidden="1" x14ac:dyDescent="0.15">
      <c r="H42" s="8" t="str">
        <f t="shared" si="2"/>
        <v>001</v>
      </c>
      <c r="I42" s="8" t="str">
        <f t="shared" si="4"/>
        <v/>
      </c>
      <c r="J42" s="8" t="b">
        <f t="shared" si="5"/>
        <v>0</v>
      </c>
      <c r="Q42" s="8" t="str">
        <f t="shared" si="3"/>
        <v>010</v>
      </c>
      <c r="R42" s="8" t="str">
        <f t="shared" si="6"/>
        <v/>
      </c>
      <c r="S42" s="8" t="b">
        <f t="shared" si="7"/>
        <v>0</v>
      </c>
    </row>
    <row r="43" spans="3:24" s="8" customFormat="1" hidden="1" x14ac:dyDescent="0.15">
      <c r="H43" s="8" t="str">
        <f t="shared" si="2"/>
        <v>010</v>
      </c>
      <c r="I43" s="8" t="str">
        <f t="shared" si="4"/>
        <v/>
      </c>
      <c r="J43" s="8" t="b">
        <f t="shared" si="5"/>
        <v>0</v>
      </c>
      <c r="Q43" s="8" t="str">
        <f t="shared" si="3"/>
        <v>011</v>
      </c>
      <c r="R43" s="8" t="str">
        <f t="shared" si="6"/>
        <v/>
      </c>
      <c r="S43" s="8" t="b">
        <f t="shared" si="7"/>
        <v>0</v>
      </c>
    </row>
    <row r="44" spans="3:24" s="8" customFormat="1" hidden="1" x14ac:dyDescent="0.15">
      <c r="H44" s="8" t="str">
        <f t="shared" si="2"/>
        <v>001</v>
      </c>
      <c r="I44" s="8" t="str">
        <f t="shared" si="4"/>
        <v/>
      </c>
      <c r="J44" s="8" t="b">
        <f t="shared" si="5"/>
        <v>0</v>
      </c>
      <c r="Q44" s="8" t="str">
        <f t="shared" si="3"/>
        <v>010</v>
      </c>
      <c r="R44" s="8" t="str">
        <f t="shared" si="6"/>
        <v/>
      </c>
      <c r="S44" s="8" t="b">
        <f t="shared" si="7"/>
        <v>0</v>
      </c>
    </row>
    <row r="45" spans="3:24" s="8" customFormat="1" hidden="1" x14ac:dyDescent="0.15">
      <c r="H45" s="8" t="str">
        <f t="shared" si="2"/>
        <v>010</v>
      </c>
      <c r="I45" s="8" t="str">
        <f t="shared" si="4"/>
        <v/>
      </c>
      <c r="J45" s="8" t="b">
        <f t="shared" si="5"/>
        <v>0</v>
      </c>
      <c r="Q45" s="8" t="str">
        <f t="shared" si="3"/>
        <v>011</v>
      </c>
      <c r="R45" s="8" t="str">
        <f t="shared" si="6"/>
        <v/>
      </c>
      <c r="S45" s="8" t="b">
        <f t="shared" si="7"/>
        <v>0</v>
      </c>
    </row>
    <row r="46" spans="3:24" s="8" customFormat="1" hidden="1" x14ac:dyDescent="0.15">
      <c r="H46" s="8" t="str">
        <f t="shared" si="2"/>
        <v>010</v>
      </c>
      <c r="I46" s="8" t="str">
        <f t="shared" si="4"/>
        <v/>
      </c>
      <c r="J46" s="8" t="b">
        <f t="shared" si="5"/>
        <v>0</v>
      </c>
      <c r="Q46" s="8" t="str">
        <f t="shared" si="3"/>
        <v>011</v>
      </c>
      <c r="R46" s="8" t="str">
        <f t="shared" si="6"/>
        <v/>
      </c>
      <c r="S46" s="8" t="b">
        <f t="shared" si="7"/>
        <v>0</v>
      </c>
    </row>
    <row r="47" spans="3:24" s="8" customFormat="1" hidden="1" x14ac:dyDescent="0.15">
      <c r="H47" s="8" t="str">
        <f t="shared" si="2"/>
        <v>011</v>
      </c>
      <c r="I47" s="8" t="str">
        <f t="shared" si="4"/>
        <v/>
      </c>
      <c r="J47" s="8" t="b">
        <f t="shared" si="5"/>
        <v>0</v>
      </c>
      <c r="Q47" s="8" t="str">
        <f t="shared" si="3"/>
        <v>100</v>
      </c>
      <c r="R47" s="8" t="str">
        <f t="shared" si="6"/>
        <v/>
      </c>
      <c r="S47" s="8" t="b">
        <f t="shared" si="7"/>
        <v>0</v>
      </c>
    </row>
    <row r="48" spans="3:24" s="8" customFormat="1" hidden="1" x14ac:dyDescent="0.15"/>
    <row r="49" spans="8:23" s="8" customFormat="1" hidden="1" x14ac:dyDescent="0.15"/>
    <row r="50" spans="8:23" s="8" customFormat="1" hidden="1" x14ac:dyDescent="0.15"/>
    <row r="51" spans="8:23" s="8" customFormat="1" hidden="1" x14ac:dyDescent="0.15"/>
    <row r="52" spans="8:23" s="8" customFormat="1" hidden="1" x14ac:dyDescent="0.15">
      <c r="H52" s="8">
        <v>0</v>
      </c>
      <c r="I52" s="8">
        <v>0</v>
      </c>
      <c r="J52" s="8">
        <v>0</v>
      </c>
      <c r="O52" s="8">
        <f t="shared" ref="O52:O59" si="8">IF(J22="",0,IF(J22=J52,1,0))</f>
        <v>0</v>
      </c>
      <c r="Q52" s="8">
        <v>0</v>
      </c>
      <c r="R52" s="8">
        <v>1</v>
      </c>
      <c r="S52" s="8">
        <v>0</v>
      </c>
      <c r="U52" s="8">
        <f>IF(Q22="",0,IF(Q22=Q52,1,0))</f>
        <v>0</v>
      </c>
      <c r="V52" s="8">
        <f t="shared" ref="V52:V59" si="9">IF(R22="",0,IF(R22=R52,1,0))</f>
        <v>0</v>
      </c>
      <c r="W52" s="8">
        <f t="shared" ref="W52:W59" si="10">IF(S22="",0,IF(S22=S52,1,0))</f>
        <v>0</v>
      </c>
    </row>
    <row r="53" spans="8:23" s="8" customFormat="1" hidden="1" x14ac:dyDescent="0.15">
      <c r="H53" s="8">
        <v>0</v>
      </c>
      <c r="I53" s="8">
        <v>0</v>
      </c>
      <c r="J53" s="8">
        <v>1</v>
      </c>
      <c r="M53" s="8">
        <f t="shared" ref="M53:M59" si="11">IF(H23="",0,IF(H23=H53,1,0))</f>
        <v>0</v>
      </c>
      <c r="N53" s="8">
        <f t="shared" ref="N53:N59" si="12">IF(I23="",0,IF(I23=I53,1,0))</f>
        <v>0</v>
      </c>
      <c r="O53" s="8">
        <f t="shared" si="8"/>
        <v>0</v>
      </c>
      <c r="Q53" s="8">
        <v>0</v>
      </c>
      <c r="R53" s="8">
        <v>1</v>
      </c>
      <c r="S53" s="8">
        <v>1</v>
      </c>
      <c r="U53" s="8">
        <f t="shared" ref="U53:U59" si="13">IF(Q23="",0,IF(Q23=Q53,1,0))</f>
        <v>0</v>
      </c>
      <c r="V53" s="8">
        <f t="shared" si="9"/>
        <v>0</v>
      </c>
      <c r="W53" s="8">
        <f t="shared" si="10"/>
        <v>0</v>
      </c>
    </row>
    <row r="54" spans="8:23" s="8" customFormat="1" hidden="1" x14ac:dyDescent="0.15">
      <c r="H54" s="8">
        <v>0</v>
      </c>
      <c r="I54" s="8">
        <v>1</v>
      </c>
      <c r="J54" s="8">
        <v>0</v>
      </c>
      <c r="M54" s="8">
        <f t="shared" si="11"/>
        <v>0</v>
      </c>
      <c r="N54" s="8">
        <f t="shared" si="12"/>
        <v>0</v>
      </c>
      <c r="O54" s="8">
        <f t="shared" si="8"/>
        <v>0</v>
      </c>
      <c r="Q54" s="8">
        <v>1</v>
      </c>
      <c r="R54" s="8">
        <v>0</v>
      </c>
      <c r="S54" s="8">
        <v>0</v>
      </c>
      <c r="U54" s="8">
        <f t="shared" si="13"/>
        <v>0</v>
      </c>
      <c r="V54" s="8">
        <f t="shared" si="9"/>
        <v>0</v>
      </c>
      <c r="W54" s="8">
        <f t="shared" si="10"/>
        <v>0</v>
      </c>
    </row>
    <row r="55" spans="8:23" s="8" customFormat="1" hidden="1" x14ac:dyDescent="0.15">
      <c r="H55" s="8">
        <v>0</v>
      </c>
      <c r="I55" s="8">
        <v>1</v>
      </c>
      <c r="J55" s="8">
        <v>1</v>
      </c>
      <c r="M55" s="8">
        <f t="shared" si="11"/>
        <v>0</v>
      </c>
      <c r="N55" s="8">
        <f t="shared" si="12"/>
        <v>0</v>
      </c>
      <c r="O55" s="8">
        <f t="shared" si="8"/>
        <v>0</v>
      </c>
      <c r="Q55" s="8">
        <v>1</v>
      </c>
      <c r="R55" s="8">
        <v>0</v>
      </c>
      <c r="S55" s="8">
        <v>1</v>
      </c>
      <c r="U55" s="8">
        <f t="shared" si="13"/>
        <v>0</v>
      </c>
      <c r="V55" s="8">
        <f t="shared" si="9"/>
        <v>0</v>
      </c>
      <c r="W55" s="8">
        <f t="shared" si="10"/>
        <v>0</v>
      </c>
    </row>
    <row r="56" spans="8:23" s="8" customFormat="1" hidden="1" x14ac:dyDescent="0.15">
      <c r="H56" s="8">
        <v>0</v>
      </c>
      <c r="I56" s="8">
        <v>0</v>
      </c>
      <c r="J56" s="8">
        <v>1</v>
      </c>
      <c r="M56" s="8">
        <f t="shared" si="11"/>
        <v>0</v>
      </c>
      <c r="N56" s="8">
        <f t="shared" si="12"/>
        <v>0</v>
      </c>
      <c r="O56" s="8">
        <f t="shared" si="8"/>
        <v>0</v>
      </c>
      <c r="Q56" s="8">
        <v>0</v>
      </c>
      <c r="R56" s="8">
        <v>1</v>
      </c>
      <c r="S56" s="8">
        <v>1</v>
      </c>
      <c r="U56" s="8">
        <f t="shared" si="13"/>
        <v>0</v>
      </c>
      <c r="V56" s="8">
        <f t="shared" si="9"/>
        <v>0</v>
      </c>
      <c r="W56" s="8">
        <f t="shared" si="10"/>
        <v>0</v>
      </c>
    </row>
    <row r="57" spans="8:23" s="8" customFormat="1" hidden="1" x14ac:dyDescent="0.15">
      <c r="H57" s="8">
        <v>0</v>
      </c>
      <c r="I57" s="8">
        <v>1</v>
      </c>
      <c r="J57" s="8">
        <v>0</v>
      </c>
      <c r="M57" s="8">
        <f t="shared" si="11"/>
        <v>0</v>
      </c>
      <c r="N57" s="8">
        <f t="shared" si="12"/>
        <v>0</v>
      </c>
      <c r="O57" s="8">
        <f t="shared" si="8"/>
        <v>0</v>
      </c>
      <c r="Q57" s="8">
        <v>1</v>
      </c>
      <c r="R57" s="8">
        <v>0</v>
      </c>
      <c r="S57" s="8">
        <v>0</v>
      </c>
      <c r="U57" s="8">
        <f t="shared" si="13"/>
        <v>0</v>
      </c>
      <c r="V57" s="8">
        <f t="shared" si="9"/>
        <v>0</v>
      </c>
      <c r="W57" s="8">
        <f t="shared" si="10"/>
        <v>0</v>
      </c>
    </row>
    <row r="58" spans="8:23" s="8" customFormat="1" hidden="1" x14ac:dyDescent="0.15">
      <c r="H58" s="8">
        <v>0</v>
      </c>
      <c r="I58" s="8">
        <v>1</v>
      </c>
      <c r="J58" s="8">
        <v>1</v>
      </c>
      <c r="M58" s="8">
        <f t="shared" si="11"/>
        <v>0</v>
      </c>
      <c r="N58" s="8">
        <f t="shared" si="12"/>
        <v>0</v>
      </c>
      <c r="O58" s="8">
        <f t="shared" si="8"/>
        <v>0</v>
      </c>
      <c r="Q58" s="8">
        <v>1</v>
      </c>
      <c r="R58" s="8">
        <v>0</v>
      </c>
      <c r="S58" s="8">
        <v>0</v>
      </c>
      <c r="U58" s="8">
        <f t="shared" si="13"/>
        <v>0</v>
      </c>
      <c r="V58" s="8">
        <f t="shared" si="9"/>
        <v>0</v>
      </c>
      <c r="W58" s="8">
        <f t="shared" si="10"/>
        <v>0</v>
      </c>
    </row>
    <row r="59" spans="8:23" s="8" customFormat="1" hidden="1" x14ac:dyDescent="0.15">
      <c r="H59" s="8">
        <v>1</v>
      </c>
      <c r="I59" s="8">
        <v>0</v>
      </c>
      <c r="J59" s="8">
        <v>0</v>
      </c>
      <c r="M59" s="8">
        <f t="shared" si="11"/>
        <v>0</v>
      </c>
      <c r="N59" s="8">
        <f t="shared" si="12"/>
        <v>0</v>
      </c>
      <c r="O59" s="8">
        <f t="shared" si="8"/>
        <v>0</v>
      </c>
      <c r="Q59" s="8">
        <v>1</v>
      </c>
      <c r="R59" s="8">
        <v>1</v>
      </c>
      <c r="S59" s="8">
        <v>1</v>
      </c>
      <c r="U59" s="8">
        <f t="shared" si="13"/>
        <v>0</v>
      </c>
      <c r="V59" s="8">
        <f t="shared" si="9"/>
        <v>0</v>
      </c>
      <c r="W59" s="8">
        <f t="shared" si="10"/>
        <v>0</v>
      </c>
    </row>
    <row r="60" spans="8:23" s="8" customFormat="1" hidden="1" x14ac:dyDescent="0.15">
      <c r="O60" s="8">
        <f>SUM(M52:O59,U52:W59)</f>
        <v>0</v>
      </c>
    </row>
    <row r="61" spans="8:23" s="8" customFormat="1" hidden="1" x14ac:dyDescent="0.15"/>
    <row r="62" spans="8:23" s="8" customFormat="1" hidden="1" x14ac:dyDescent="0.15"/>
    <row r="63" spans="8:23" s="8" customFormat="1" hidden="1" x14ac:dyDescent="0.15"/>
    <row r="64" spans="8:23" s="8" customFormat="1" hidden="1" x14ac:dyDescent="0.15"/>
    <row r="65" spans="17:17" s="8" customFormat="1" hidden="1" x14ac:dyDescent="0.15"/>
    <row r="66" spans="17:17" s="8" customFormat="1" hidden="1" x14ac:dyDescent="0.15"/>
    <row r="67" spans="17:17" s="8" customFormat="1" hidden="1" x14ac:dyDescent="0.15"/>
    <row r="68" spans="17:17" s="8" customFormat="1" hidden="1" x14ac:dyDescent="0.15"/>
    <row r="69" spans="17:17" s="8" customFormat="1" hidden="1" x14ac:dyDescent="0.15"/>
    <row r="70" spans="17:17" s="8" customFormat="1" hidden="1" x14ac:dyDescent="0.15"/>
    <row r="71" spans="17:17" s="8" customFormat="1" hidden="1" x14ac:dyDescent="0.15"/>
    <row r="72" spans="17:17" s="8" customFormat="1" hidden="1" x14ac:dyDescent="0.15"/>
    <row r="73" spans="17:17" s="8" customFormat="1" ht="27" hidden="1" x14ac:dyDescent="0.15">
      <c r="Q73" s="109" t="s">
        <v>68</v>
      </c>
    </row>
    <row r="74" spans="17:17" s="8" customFormat="1" hidden="1" x14ac:dyDescent="0.15"/>
    <row r="75" spans="17:17" s="8" customFormat="1" hidden="1" x14ac:dyDescent="0.15"/>
    <row r="76" spans="17:17" s="8" customFormat="1" hidden="1" x14ac:dyDescent="0.15"/>
    <row r="77" spans="17:17" s="8" customFormat="1" hidden="1" x14ac:dyDescent="0.15"/>
    <row r="78" spans="17:17" s="8" customFormat="1" hidden="1" x14ac:dyDescent="0.15"/>
    <row r="79" spans="17:17" s="8" customFormat="1" hidden="1" x14ac:dyDescent="0.15"/>
    <row r="80" spans="17:17" s="8" customFormat="1" hidden="1" x14ac:dyDescent="0.15"/>
    <row r="81" s="8" customFormat="1" hidden="1" x14ac:dyDescent="0.15"/>
    <row r="82" s="8" customFormat="1" hidden="1" x14ac:dyDescent="0.15"/>
    <row r="83" s="8" customFormat="1" hidden="1" x14ac:dyDescent="0.15"/>
    <row r="84" s="8" customFormat="1" hidden="1" x14ac:dyDescent="0.15"/>
    <row r="85" s="8" customFormat="1" hidden="1" x14ac:dyDescent="0.15"/>
    <row r="86" s="8" customFormat="1" hidden="1" x14ac:dyDescent="0.15"/>
    <row r="87" s="8" customFormat="1" hidden="1" x14ac:dyDescent="0.15"/>
    <row r="88" s="33" customFormat="1" x14ac:dyDescent="0.15"/>
    <row r="89" s="33" customFormat="1" x14ac:dyDescent="0.15"/>
    <row r="90" s="33" customFormat="1" x14ac:dyDescent="0.15"/>
    <row r="91" s="33" customFormat="1" x14ac:dyDescent="0.15"/>
    <row r="92" s="33" customFormat="1" x14ac:dyDescent="0.15"/>
    <row r="93" s="33" customFormat="1" x14ac:dyDescent="0.15"/>
    <row r="94" s="33" customFormat="1" x14ac:dyDescent="0.15"/>
    <row r="95" s="33" customFormat="1" x14ac:dyDescent="0.15"/>
    <row r="96" s="33" customFormat="1" x14ac:dyDescent="0.15"/>
    <row r="97" spans="3:24" s="33" customFormat="1" x14ac:dyDescent="0.15"/>
    <row r="98" spans="3:24" s="33" customFormat="1" x14ac:dyDescent="0.15"/>
    <row r="99" spans="3:24" s="33" customFormat="1" x14ac:dyDescent="0.15"/>
    <row r="100" spans="3:24" s="33" customFormat="1" x14ac:dyDescent="0.15"/>
    <row r="101" spans="3:24" s="33" customFormat="1" x14ac:dyDescent="0.15"/>
    <row r="102" spans="3:24" s="33" customFormat="1" x14ac:dyDescent="0.15"/>
    <row r="103" spans="3:24" s="33" customFormat="1" x14ac:dyDescent="0.15"/>
    <row r="104" spans="3:24" s="33" customFormat="1" x14ac:dyDescent="0.15"/>
    <row r="105" spans="3:24" s="33" customFormat="1" x14ac:dyDescent="0.15"/>
    <row r="106" spans="3:24" s="33" customFormat="1" x14ac:dyDescent="0.15"/>
    <row r="107" spans="3:24" s="33" customFormat="1" x14ac:dyDescent="0.15"/>
    <row r="108" spans="3:24" x14ac:dyDescent="0.15">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row>
    <row r="109" spans="3:24" x14ac:dyDescent="0.15">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row>
    <row r="110" spans="3:24" x14ac:dyDescent="0.15">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row>
    <row r="111" spans="3:24" x14ac:dyDescent="0.15">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row>
    <row r="112" spans="3:24" x14ac:dyDescent="0.15">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row>
    <row r="113" spans="3:24" x14ac:dyDescent="0.15">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row>
    <row r="114" spans="3:24" x14ac:dyDescent="0.15">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row>
    <row r="115" spans="3:24" x14ac:dyDescent="0.15">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row>
    <row r="116" spans="3:24" x14ac:dyDescent="0.15">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row>
    <row r="117" spans="3:24" x14ac:dyDescent="0.15">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row>
    <row r="118" spans="3:24" x14ac:dyDescent="0.15">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row>
    <row r="119" spans="3:24" x14ac:dyDescent="0.15">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row>
    <row r="120" spans="3:24" x14ac:dyDescent="0.15">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row>
    <row r="121" spans="3:24" x14ac:dyDescent="0.15">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row>
  </sheetData>
  <sheetProtection sheet="1" objects="1" scenarios="1" selectLockedCells="1"/>
  <mergeCells count="1">
    <mergeCell ref="A3:B5"/>
  </mergeCells>
  <phoneticPr fontId="2"/>
  <conditionalFormatting sqref="A3:B5">
    <cfRule type="expression" dxfId="2" priority="3">
      <formula>$A$3=""</formula>
    </cfRule>
  </conditionalFormatting>
  <conditionalFormatting sqref="L22:L29">
    <cfRule type="expression" dxfId="1" priority="2">
      <formula>K22="○"</formula>
    </cfRule>
  </conditionalFormatting>
  <conditionalFormatting sqref="U22:U29">
    <cfRule type="expression" dxfId="0" priority="1">
      <formula>T22="○"</formula>
    </cfRule>
  </conditionalFormatting>
  <hyperlinks>
    <hyperlink ref="A1" location="StepB!A1" display="前へ" xr:uid="{00000000-0004-0000-0C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zoomScale="110" zoomScaleNormal="110" workbookViewId="0">
      <selection activeCell="Q3" sqref="Q3"/>
    </sheetView>
  </sheetViews>
  <sheetFormatPr defaultRowHeight="13.5" x14ac:dyDescent="0.15"/>
  <cols>
    <col min="1" max="5" width="9" style="4"/>
    <col min="6" max="6" width="5.875" style="4" customWidth="1"/>
    <col min="7" max="7" width="9" style="4"/>
    <col min="8" max="8" width="5.375" style="4" customWidth="1"/>
    <col min="9" max="10" width="9" style="4"/>
    <col min="11" max="11" width="5.375" style="4" customWidth="1"/>
    <col min="12" max="16384" width="9" style="4"/>
  </cols>
  <sheetData>
    <row r="1" spans="1:18" s="42" customFormat="1" ht="27" customHeight="1" thickTop="1" thickBot="1" x14ac:dyDescent="0.2">
      <c r="A1" s="85" t="s">
        <v>86</v>
      </c>
      <c r="B1" s="82" t="str">
        <f>IF(COUNTIF(R3:R6,"○")&lt;4,"","次へ")</f>
        <v/>
      </c>
      <c r="C1" s="78" t="s">
        <v>87</v>
      </c>
      <c r="F1" s="43" t="s">
        <v>0</v>
      </c>
      <c r="L1" s="43" t="s">
        <v>0</v>
      </c>
      <c r="M1" s="44"/>
    </row>
    <row r="2" spans="1:18" ht="18" customHeight="1" thickTop="1" x14ac:dyDescent="0.15">
      <c r="D2" s="22" t="s">
        <v>3</v>
      </c>
      <c r="O2" s="27" t="s">
        <v>4</v>
      </c>
      <c r="P2" s="36" t="s">
        <v>5</v>
      </c>
      <c r="Q2" s="36" t="s">
        <v>6</v>
      </c>
    </row>
    <row r="3" spans="1:18" ht="18" customHeight="1" x14ac:dyDescent="0.15">
      <c r="O3" s="36">
        <v>0</v>
      </c>
      <c r="P3" s="36">
        <v>0</v>
      </c>
      <c r="Q3" s="41"/>
      <c r="R3" s="80" t="str">
        <f>IF(Q3="","",IF(Q3=0,"○",""))</f>
        <v/>
      </c>
    </row>
    <row r="4" spans="1:18" ht="18" customHeight="1" x14ac:dyDescent="0.15">
      <c r="D4" s="22" t="s">
        <v>7</v>
      </c>
      <c r="O4" s="36">
        <v>0</v>
      </c>
      <c r="P4" s="36">
        <v>1</v>
      </c>
      <c r="Q4" s="28"/>
      <c r="R4" s="80" t="str">
        <f>IF(Q4="","",IF(Q4=0,"○",""))</f>
        <v/>
      </c>
    </row>
    <row r="5" spans="1:18" ht="18" customHeight="1" x14ac:dyDescent="0.15">
      <c r="D5" s="23" t="s">
        <v>8</v>
      </c>
      <c r="O5" s="36">
        <v>1</v>
      </c>
      <c r="P5" s="36">
        <v>0</v>
      </c>
      <c r="Q5" s="28"/>
      <c r="R5" s="80" t="str">
        <f>IF(Q5="","",IF(Q5=0,"○",""))</f>
        <v/>
      </c>
    </row>
    <row r="6" spans="1:18" ht="18" customHeight="1" x14ac:dyDescent="0.15">
      <c r="O6" s="36">
        <v>1</v>
      </c>
      <c r="P6" s="36">
        <v>1</v>
      </c>
      <c r="Q6" s="28"/>
      <c r="R6" s="80" t="str">
        <f>IF(Q6="","",IF(Q6=1,"○",""))</f>
        <v/>
      </c>
    </row>
    <row r="7" spans="1:18" ht="13.5" customHeight="1" x14ac:dyDescent="0.15">
      <c r="E7" s="116" t="s">
        <v>1</v>
      </c>
      <c r="F7" s="114"/>
      <c r="R7" s="8">
        <f>COUNTIF(R3:R6,"○")</f>
        <v>0</v>
      </c>
    </row>
    <row r="8" spans="1:18" ht="13.5" customHeight="1" x14ac:dyDescent="0.15">
      <c r="E8" s="116"/>
      <c r="F8" s="114"/>
      <c r="L8" s="4" t="s">
        <v>6</v>
      </c>
    </row>
    <row r="9" spans="1:18" ht="13.5" customHeight="1" x14ac:dyDescent="0.15">
      <c r="L9" s="117">
        <f>F7*F11</f>
        <v>0</v>
      </c>
      <c r="O9" s="79"/>
      <c r="P9" s="79"/>
      <c r="Q9" s="79"/>
    </row>
    <row r="10" spans="1:18" ht="13.5" customHeight="1" x14ac:dyDescent="0.15">
      <c r="L10" s="117"/>
      <c r="O10" s="79"/>
      <c r="P10" s="79"/>
      <c r="Q10" s="79"/>
    </row>
    <row r="11" spans="1:18" ht="13.5" customHeight="1" x14ac:dyDescent="0.15">
      <c r="E11" s="115" t="s">
        <v>2</v>
      </c>
      <c r="F11" s="114"/>
      <c r="O11" s="79"/>
      <c r="P11" s="79"/>
      <c r="Q11" s="79"/>
    </row>
    <row r="12" spans="1:18" ht="13.5" customHeight="1" x14ac:dyDescent="0.15">
      <c r="E12" s="115"/>
      <c r="F12" s="114"/>
      <c r="O12" s="79"/>
      <c r="P12" s="79"/>
      <c r="Q12" s="79"/>
    </row>
    <row r="17" spans="4:14" ht="38.25" customHeight="1" x14ac:dyDescent="0.15">
      <c r="E17" s="13"/>
      <c r="G17" s="16" t="s">
        <v>1</v>
      </c>
      <c r="H17" s="14" t="str">
        <f>IF(F7=0,"／","＿")</f>
        <v>／</v>
      </c>
    </row>
    <row r="18" spans="4:14" x14ac:dyDescent="0.15">
      <c r="E18" s="15"/>
    </row>
    <row r="20" spans="4:14" ht="38.25" customHeight="1" x14ac:dyDescent="0.15">
      <c r="E20" s="13"/>
      <c r="F20" s="5"/>
      <c r="G20" s="5"/>
      <c r="H20" s="5"/>
      <c r="J20" s="16" t="s">
        <v>2</v>
      </c>
      <c r="K20" s="14" t="str">
        <f>IF(F11=0,"／","＿")</f>
        <v>／</v>
      </c>
    </row>
    <row r="21" spans="4:14" x14ac:dyDescent="0.15">
      <c r="K21" s="17"/>
      <c r="N21" s="113">
        <f>L9</f>
        <v>0</v>
      </c>
    </row>
    <row r="22" spans="4:14" x14ac:dyDescent="0.15">
      <c r="N22" s="113"/>
    </row>
    <row r="28" spans="4:14" x14ac:dyDescent="0.15">
      <c r="D28" s="76"/>
    </row>
    <row r="29" spans="4:14" x14ac:dyDescent="0.15">
      <c r="D29" s="76"/>
    </row>
  </sheetData>
  <sheetProtection sheet="1" objects="1" scenarios="1" selectLockedCells="1"/>
  <mergeCells count="6">
    <mergeCell ref="N21:N22"/>
    <mergeCell ref="F7:F8"/>
    <mergeCell ref="F11:F12"/>
    <mergeCell ref="E11:E12"/>
    <mergeCell ref="E7:E8"/>
    <mergeCell ref="L9:L10"/>
  </mergeCells>
  <phoneticPr fontId="2"/>
  <conditionalFormatting sqref="N21:N22">
    <cfRule type="cellIs" dxfId="18" priority="4" operator="equal">
      <formula>1</formula>
    </cfRule>
  </conditionalFormatting>
  <conditionalFormatting sqref="O9:Q12">
    <cfRule type="cellIs" dxfId="17" priority="3" operator="equal">
      <formula>"できたらここをクリック"</formula>
    </cfRule>
  </conditionalFormatting>
  <conditionalFormatting sqref="B1">
    <cfRule type="expression" dxfId="16" priority="1">
      <formula>$B$1="次へ"</formula>
    </cfRule>
  </conditionalFormatting>
  <dataValidations count="1">
    <dataValidation type="whole" allowBlank="1" showInputMessage="1" showErrorMessage="1" sqref="F7:F8 F11:F12 Q3:Q6" xr:uid="{00000000-0002-0000-0100-000000000000}">
      <formula1>0</formula1>
      <formula2>1</formula2>
    </dataValidation>
  </dataValidations>
  <hyperlinks>
    <hyperlink ref="A1" location="Step0!A1" display="前へ" xr:uid="{00000000-0004-0000-0100-000000000000}"/>
    <hyperlink ref="B1" location="Step2!F7" display="Step2!F7" xr:uid="{00000000-0004-0000-0100-000001000000}"/>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8"/>
  <sheetViews>
    <sheetView showGridLines="0" zoomScale="110" zoomScaleNormal="110" workbookViewId="0">
      <selection activeCell="B1" sqref="B1"/>
    </sheetView>
  </sheetViews>
  <sheetFormatPr defaultRowHeight="13.5" x14ac:dyDescent="0.15"/>
  <cols>
    <col min="1" max="5" width="9" style="4"/>
    <col min="6" max="6" width="5.875" style="4" customWidth="1"/>
    <col min="7" max="7" width="9" style="4"/>
    <col min="8" max="8" width="5.375" style="4" customWidth="1"/>
    <col min="9" max="10" width="9" style="4"/>
    <col min="11" max="11" width="5.375" style="4" customWidth="1"/>
    <col min="12" max="16384" width="9" style="4"/>
  </cols>
  <sheetData>
    <row r="1" spans="1:18" s="38" customFormat="1" ht="27" customHeight="1" thickTop="1" thickBot="1" x14ac:dyDescent="0.2">
      <c r="A1" s="85" t="s">
        <v>86</v>
      </c>
      <c r="B1" s="111" t="str">
        <f>IF(COUNTIF(R3:R6,"○")&lt;4,"","次へ")</f>
        <v/>
      </c>
      <c r="C1" s="81" t="s">
        <v>88</v>
      </c>
      <c r="F1" s="39" t="s">
        <v>0</v>
      </c>
      <c r="L1" s="39" t="s">
        <v>0</v>
      </c>
      <c r="M1" s="40"/>
    </row>
    <row r="2" spans="1:18" ht="18" customHeight="1" thickTop="1" x14ac:dyDescent="0.15">
      <c r="D2" s="3" t="s">
        <v>9</v>
      </c>
      <c r="O2" s="27" t="s">
        <v>4</v>
      </c>
      <c r="P2" s="36" t="s">
        <v>5</v>
      </c>
      <c r="Q2" s="36" t="s">
        <v>6</v>
      </c>
    </row>
    <row r="3" spans="1:18" ht="18" customHeight="1" x14ac:dyDescent="0.15">
      <c r="O3" s="36">
        <v>0</v>
      </c>
      <c r="P3" s="36">
        <v>0</v>
      </c>
      <c r="Q3" s="28"/>
      <c r="R3" s="83" t="str">
        <f>IF(Q3="","",IF(Q3=0,"○",""))</f>
        <v/>
      </c>
    </row>
    <row r="4" spans="1:18" ht="18" customHeight="1" x14ac:dyDescent="0.15">
      <c r="D4" s="22" t="s">
        <v>7</v>
      </c>
      <c r="O4" s="36">
        <v>0</v>
      </c>
      <c r="P4" s="36">
        <v>1</v>
      </c>
      <c r="Q4" s="28"/>
      <c r="R4" s="83" t="str">
        <f>IF(Q4="","",IF(Q4=1,"○",""))</f>
        <v/>
      </c>
    </row>
    <row r="5" spans="1:18" ht="18" customHeight="1" x14ac:dyDescent="0.15">
      <c r="D5" s="23" t="s">
        <v>8</v>
      </c>
      <c r="O5" s="36">
        <v>1</v>
      </c>
      <c r="P5" s="36">
        <v>0</v>
      </c>
      <c r="Q5" s="28"/>
      <c r="R5" s="83" t="str">
        <f>IF(Q5="","",IF(Q5=1,"○",""))</f>
        <v/>
      </c>
    </row>
    <row r="6" spans="1:18" ht="18" customHeight="1" x14ac:dyDescent="0.15">
      <c r="O6" s="36">
        <v>1</v>
      </c>
      <c r="P6" s="36">
        <v>1</v>
      </c>
      <c r="Q6" s="28"/>
      <c r="R6" s="83" t="str">
        <f>IF(Q6="","",IF(Q6=1,"○",""))</f>
        <v/>
      </c>
    </row>
    <row r="7" spans="1:18" ht="13.5" customHeight="1" x14ac:dyDescent="0.15">
      <c r="E7" s="116" t="s">
        <v>1</v>
      </c>
      <c r="F7" s="114"/>
      <c r="R7" s="8">
        <f>COUNTIF(R3:R6,"○")</f>
        <v>0</v>
      </c>
    </row>
    <row r="8" spans="1:18" ht="13.5" customHeight="1" x14ac:dyDescent="0.15">
      <c r="E8" s="116"/>
      <c r="F8" s="114"/>
      <c r="L8" s="4" t="s">
        <v>6</v>
      </c>
    </row>
    <row r="9" spans="1:18" x14ac:dyDescent="0.15">
      <c r="L9" s="118">
        <f>IF(F7+F11&gt;=1,1,0)</f>
        <v>0</v>
      </c>
      <c r="O9" s="84"/>
      <c r="P9" s="84"/>
      <c r="Q9" s="84"/>
    </row>
    <row r="10" spans="1:18" ht="13.5" customHeight="1" x14ac:dyDescent="0.15">
      <c r="L10" s="118"/>
      <c r="O10" s="84"/>
      <c r="P10" s="84"/>
      <c r="Q10" s="84"/>
    </row>
    <row r="11" spans="1:18" ht="13.5" customHeight="1" x14ac:dyDescent="0.15">
      <c r="E11" s="115" t="s">
        <v>2</v>
      </c>
      <c r="F11" s="114"/>
      <c r="O11" s="84"/>
      <c r="P11" s="84"/>
      <c r="Q11" s="84"/>
    </row>
    <row r="12" spans="1:18" ht="13.5" customHeight="1" x14ac:dyDescent="0.15">
      <c r="E12" s="115"/>
      <c r="F12" s="114"/>
      <c r="O12" s="84"/>
      <c r="P12" s="84"/>
      <c r="Q12" s="84"/>
    </row>
    <row r="17" spans="4:14" ht="38.25" customHeight="1" x14ac:dyDescent="0.15">
      <c r="E17" s="13"/>
      <c r="G17" s="16" t="s">
        <v>1</v>
      </c>
      <c r="H17" s="14" t="str">
        <f>IF(F7=0,"／","＿")</f>
        <v>／</v>
      </c>
    </row>
    <row r="18" spans="4:14" x14ac:dyDescent="0.15">
      <c r="E18" s="15"/>
    </row>
    <row r="20" spans="4:14" ht="38.25" customHeight="1" x14ac:dyDescent="0.15">
      <c r="E20" s="13"/>
      <c r="F20" s="5"/>
      <c r="G20" s="16" t="s">
        <v>2</v>
      </c>
      <c r="H20" s="14" t="str">
        <f>IF(F11=0,"／","＿")</f>
        <v>／</v>
      </c>
    </row>
    <row r="21" spans="4:14" x14ac:dyDescent="0.15">
      <c r="K21" s="17"/>
      <c r="N21" s="113">
        <f>L9</f>
        <v>0</v>
      </c>
    </row>
    <row r="22" spans="4:14" x14ac:dyDescent="0.15">
      <c r="N22" s="113"/>
    </row>
    <row r="27" spans="4:14" x14ac:dyDescent="0.15">
      <c r="D27" s="76"/>
    </row>
    <row r="28" spans="4:14" x14ac:dyDescent="0.15">
      <c r="D28" s="76"/>
    </row>
  </sheetData>
  <sheetProtection sheet="1" objects="1" scenarios="1" selectLockedCells="1"/>
  <mergeCells count="6">
    <mergeCell ref="N21:N22"/>
    <mergeCell ref="E7:E8"/>
    <mergeCell ref="F7:F8"/>
    <mergeCell ref="L9:L10"/>
    <mergeCell ref="E11:E12"/>
    <mergeCell ref="F11:F12"/>
  </mergeCells>
  <phoneticPr fontId="2"/>
  <conditionalFormatting sqref="N21:N22">
    <cfRule type="cellIs" dxfId="15" priority="3" operator="equal">
      <formula>1</formula>
    </cfRule>
  </conditionalFormatting>
  <conditionalFormatting sqref="O9:Q12">
    <cfRule type="cellIs" dxfId="14" priority="2" operator="equal">
      <formula>"できたらここをクリック"</formula>
    </cfRule>
  </conditionalFormatting>
  <dataValidations count="1">
    <dataValidation type="whole" allowBlank="1" showInputMessage="1" showErrorMessage="1" sqref="F7:F8 F11:F12 Q3:Q6" xr:uid="{00000000-0002-0000-0200-000000000000}">
      <formula1>0</formula1>
      <formula2>1</formula2>
    </dataValidation>
  </dataValidations>
  <hyperlinks>
    <hyperlink ref="A1" location="Step1!A1" display="前へ" xr:uid="{00000000-0004-0000-0200-000000000000}"/>
    <hyperlink ref="B1" location="Step3!F9" display="Step3!F9" xr:uid="{00000000-0004-0000-0200-000001000000}"/>
  </hyperlinks>
  <pageMargins left="0.7" right="0.7" top="0.75" bottom="0.75" header="0.3" footer="0.3"/>
  <pageSetup paperSize="9" orientation="portrait" verticalDpi="0" r:id="rId1"/>
  <ignoredErrors>
    <ignoredError sqref="R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8"/>
  <sheetViews>
    <sheetView showGridLines="0" zoomScale="110" zoomScaleNormal="110" workbookViewId="0">
      <selection activeCell="F9" sqref="F9:F10"/>
    </sheetView>
  </sheetViews>
  <sheetFormatPr defaultRowHeight="13.5" x14ac:dyDescent="0.15"/>
  <cols>
    <col min="1" max="5" width="9" style="4"/>
    <col min="6" max="6" width="5.875" style="4" customWidth="1"/>
    <col min="7" max="7" width="9" style="4"/>
    <col min="8" max="8" width="5.375" style="4" customWidth="1"/>
    <col min="9" max="10" width="9" style="4"/>
    <col min="11" max="11" width="5.375" style="4" customWidth="1"/>
    <col min="12" max="14" width="9" style="4"/>
    <col min="15" max="15" width="9" style="9"/>
    <col min="16" max="16384" width="9" style="4"/>
  </cols>
  <sheetData>
    <row r="1" spans="1:18" s="45" customFormat="1" ht="27" customHeight="1" thickTop="1" thickBot="1" x14ac:dyDescent="0.2">
      <c r="A1" s="82" t="s">
        <v>86</v>
      </c>
      <c r="B1" s="82" t="str">
        <f>IF(COUNTIF(R3:R4,"○")&lt;2,"","次へ")</f>
        <v/>
      </c>
      <c r="C1" s="86" t="s">
        <v>89</v>
      </c>
      <c r="F1" s="46" t="s">
        <v>0</v>
      </c>
      <c r="L1" s="46" t="s">
        <v>0</v>
      </c>
      <c r="M1" s="47"/>
      <c r="O1" s="48"/>
    </row>
    <row r="2" spans="1:18" ht="18" customHeight="1" thickTop="1" x14ac:dyDescent="0.15">
      <c r="D2" s="22" t="s">
        <v>14</v>
      </c>
      <c r="O2" s="10"/>
      <c r="P2" s="27" t="s">
        <v>1</v>
      </c>
      <c r="Q2" s="36" t="s">
        <v>6</v>
      </c>
    </row>
    <row r="3" spans="1:18" ht="18" customHeight="1" x14ac:dyDescent="0.15">
      <c r="O3" s="10"/>
      <c r="P3" s="36">
        <v>0</v>
      </c>
      <c r="Q3" s="28"/>
      <c r="R3" s="83" t="str">
        <f>IF(Q3="","",IF(Q3=1,"○",""))</f>
        <v/>
      </c>
    </row>
    <row r="4" spans="1:18" ht="18" customHeight="1" x14ac:dyDescent="0.15">
      <c r="D4" s="22" t="s">
        <v>15</v>
      </c>
      <c r="O4" s="10"/>
      <c r="P4" s="36">
        <v>1</v>
      </c>
      <c r="Q4" s="28"/>
      <c r="R4" s="83" t="str">
        <f>IF(Q4="","",IF(Q4=0,"○",""))</f>
        <v/>
      </c>
    </row>
    <row r="5" spans="1:18" ht="18" customHeight="1" x14ac:dyDescent="0.15">
      <c r="D5" s="23" t="s">
        <v>8</v>
      </c>
      <c r="O5" s="11"/>
      <c r="P5" s="12"/>
      <c r="Q5" s="1"/>
    </row>
    <row r="6" spans="1:18" ht="18" customHeight="1" x14ac:dyDescent="0.15">
      <c r="O6" s="11"/>
      <c r="P6" s="11"/>
      <c r="Q6" s="2"/>
    </row>
    <row r="7" spans="1:18" ht="13.5" customHeight="1" x14ac:dyDescent="0.15"/>
    <row r="8" spans="1:18" ht="13.5" customHeight="1" x14ac:dyDescent="0.15">
      <c r="L8" s="4" t="s">
        <v>6</v>
      </c>
    </row>
    <row r="9" spans="1:18" x14ac:dyDescent="0.15">
      <c r="E9" s="116" t="s">
        <v>1</v>
      </c>
      <c r="F9" s="114"/>
      <c r="L9" s="118">
        <f>IF(F9=1,0,1)</f>
        <v>1</v>
      </c>
      <c r="O9" s="87"/>
      <c r="P9" s="87"/>
      <c r="Q9" s="87"/>
    </row>
    <row r="10" spans="1:18" ht="13.5" customHeight="1" x14ac:dyDescent="0.15">
      <c r="E10" s="116"/>
      <c r="F10" s="114"/>
      <c r="L10" s="118"/>
      <c r="O10" s="87"/>
      <c r="P10" s="87"/>
      <c r="Q10" s="87"/>
    </row>
    <row r="11" spans="1:18" ht="13.5" customHeight="1" x14ac:dyDescent="0.15">
      <c r="E11" s="119"/>
      <c r="F11" s="120"/>
      <c r="O11" s="87"/>
      <c r="P11" s="87"/>
      <c r="Q11" s="87"/>
    </row>
    <row r="12" spans="1:18" ht="13.5" customHeight="1" x14ac:dyDescent="0.15">
      <c r="E12" s="119"/>
      <c r="F12" s="120"/>
      <c r="O12" s="87"/>
      <c r="P12" s="87"/>
      <c r="Q12" s="87"/>
    </row>
    <row r="17" spans="4:14" ht="38.25" customHeight="1" x14ac:dyDescent="0.15">
      <c r="E17" s="13">
        <f>F9</f>
        <v>0</v>
      </c>
      <c r="H17" s="14"/>
    </row>
    <row r="18" spans="4:14" x14ac:dyDescent="0.15">
      <c r="E18" s="15"/>
    </row>
    <row r="20" spans="4:14" ht="38.25" customHeight="1" x14ac:dyDescent="0.15">
      <c r="E20" s="13"/>
      <c r="F20" s="5"/>
      <c r="G20" s="16" t="s">
        <v>1</v>
      </c>
      <c r="H20" s="14" t="str">
        <f>IF(F9=1,"／","＿")</f>
        <v>＿</v>
      </c>
    </row>
    <row r="21" spans="4:14" x14ac:dyDescent="0.15">
      <c r="K21" s="17"/>
      <c r="N21" s="113">
        <f>L9</f>
        <v>1</v>
      </c>
    </row>
    <row r="22" spans="4:14" x14ac:dyDescent="0.15">
      <c r="N22" s="113"/>
    </row>
    <row r="27" spans="4:14" x14ac:dyDescent="0.15">
      <c r="D27" s="76"/>
    </row>
    <row r="28" spans="4:14" x14ac:dyDescent="0.15">
      <c r="D28" s="76"/>
    </row>
  </sheetData>
  <sheetProtection sheet="1" objects="1" scenarios="1" selectLockedCells="1"/>
  <mergeCells count="6">
    <mergeCell ref="N21:N22"/>
    <mergeCell ref="E9:E10"/>
    <mergeCell ref="F9:F10"/>
    <mergeCell ref="L9:L10"/>
    <mergeCell ref="E11:E12"/>
    <mergeCell ref="F11:F12"/>
  </mergeCells>
  <phoneticPr fontId="2"/>
  <conditionalFormatting sqref="N21:N22">
    <cfRule type="cellIs" dxfId="13" priority="2" operator="equal">
      <formula>1</formula>
    </cfRule>
  </conditionalFormatting>
  <conditionalFormatting sqref="O9:Q12">
    <cfRule type="cellIs" dxfId="12" priority="1" operator="equal">
      <formula>"できたらここをクリック"</formula>
    </cfRule>
  </conditionalFormatting>
  <dataValidations count="1">
    <dataValidation type="whole" allowBlank="1" showInputMessage="1" showErrorMessage="1" sqref="F9:F11 Q3:Q4" xr:uid="{00000000-0002-0000-0300-000000000000}">
      <formula1>0</formula1>
      <formula2>1</formula2>
    </dataValidation>
  </dataValidations>
  <hyperlinks>
    <hyperlink ref="A1" location="Step2!A1" display="前へ" xr:uid="{00000000-0004-0000-0300-000000000000}"/>
    <hyperlink ref="B1" location="Step4!D8" display="Step4!D8" xr:uid="{00000000-0004-0000-0300-000001000000}"/>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2"/>
  <sheetViews>
    <sheetView showGridLines="0" zoomScale="110" zoomScaleNormal="110" workbookViewId="0">
      <selection activeCell="D8" sqref="D8:D9"/>
    </sheetView>
  </sheetViews>
  <sheetFormatPr defaultRowHeight="13.5" x14ac:dyDescent="0.15"/>
  <cols>
    <col min="1" max="7" width="9" style="4"/>
    <col min="8" max="8" width="4.25" style="4" customWidth="1"/>
    <col min="9" max="9" width="5.5" style="4" customWidth="1"/>
    <col min="10" max="10" width="8.25" style="4" customWidth="1"/>
    <col min="11" max="11" width="10.375" style="4" customWidth="1"/>
    <col min="12" max="12" width="6.125" style="4" customWidth="1"/>
    <col min="13" max="14" width="8.25" style="4" customWidth="1"/>
    <col min="15" max="15" width="7.875" style="4" customWidth="1"/>
    <col min="16" max="16" width="8.375" style="4" customWidth="1"/>
    <col min="17" max="16384" width="9" style="4"/>
  </cols>
  <sheetData>
    <row r="1" spans="1:17" s="50" customFormat="1" ht="27" customHeight="1" thickTop="1" thickBot="1" x14ac:dyDescent="0.2">
      <c r="A1" s="82" t="s">
        <v>86</v>
      </c>
      <c r="B1" s="82" t="str">
        <f>IF(COUNTIF(P27:P30,"○")&lt;4,"","次へ")</f>
        <v/>
      </c>
      <c r="C1" s="49" t="s">
        <v>90</v>
      </c>
    </row>
    <row r="2" spans="1:17" ht="21.75" thickTop="1" x14ac:dyDescent="0.15">
      <c r="D2" s="3" t="s">
        <v>16</v>
      </c>
    </row>
    <row r="4" spans="1:17" ht="18.75" x14ac:dyDescent="0.15">
      <c r="D4" s="22" t="s">
        <v>7</v>
      </c>
    </row>
    <row r="5" spans="1:17" ht="18.75" x14ac:dyDescent="0.15">
      <c r="D5" s="23" t="s">
        <v>21</v>
      </c>
      <c r="O5" s="5"/>
    </row>
    <row r="6" spans="1:17" x14ac:dyDescent="0.15">
      <c r="O6" s="5"/>
    </row>
    <row r="7" spans="1:17" x14ac:dyDescent="0.15">
      <c r="O7" s="5"/>
    </row>
    <row r="8" spans="1:17" x14ac:dyDescent="0.15">
      <c r="C8" s="122" t="s">
        <v>10</v>
      </c>
      <c r="D8" s="124"/>
      <c r="O8" s="5"/>
    </row>
    <row r="9" spans="1:17" x14ac:dyDescent="0.15">
      <c r="C9" s="123"/>
      <c r="D9" s="124"/>
      <c r="O9" s="5"/>
    </row>
    <row r="10" spans="1:17" x14ac:dyDescent="0.15">
      <c r="J10" s="121">
        <f>IF(D8+D20&gt;=1,1,0)</f>
        <v>0</v>
      </c>
      <c r="O10" s="5"/>
    </row>
    <row r="11" spans="1:17" ht="18.75" x14ac:dyDescent="0.15">
      <c r="J11" s="121"/>
      <c r="O11" s="5"/>
      <c r="Q11" s="22" t="s">
        <v>12</v>
      </c>
    </row>
    <row r="12" spans="1:17" x14ac:dyDescent="0.15">
      <c r="O12" s="6"/>
      <c r="Q12" s="121">
        <f>J10*M13</f>
        <v>0</v>
      </c>
    </row>
    <row r="13" spans="1:17" x14ac:dyDescent="0.15">
      <c r="M13" s="121">
        <f>IF(J18=0,1,0)</f>
        <v>1</v>
      </c>
      <c r="O13" s="6"/>
      <c r="Q13" s="121"/>
    </row>
    <row r="14" spans="1:17" x14ac:dyDescent="0.15">
      <c r="M14" s="121"/>
      <c r="O14" s="5"/>
    </row>
    <row r="15" spans="1:17" x14ac:dyDescent="0.15">
      <c r="O15" s="5"/>
    </row>
    <row r="16" spans="1:17" x14ac:dyDescent="0.15">
      <c r="O16" s="5"/>
    </row>
    <row r="17" spans="3:17" ht="18.75" x14ac:dyDescent="0.15">
      <c r="O17" s="5"/>
      <c r="Q17" s="22" t="s">
        <v>13</v>
      </c>
    </row>
    <row r="18" spans="3:17" x14ac:dyDescent="0.15">
      <c r="J18" s="121">
        <f>D8*D20</f>
        <v>0</v>
      </c>
      <c r="O18" s="5"/>
      <c r="Q18" s="121">
        <f>J18</f>
        <v>0</v>
      </c>
    </row>
    <row r="19" spans="3:17" x14ac:dyDescent="0.15">
      <c r="J19" s="121"/>
      <c r="O19" s="5"/>
      <c r="Q19" s="121"/>
    </row>
    <row r="20" spans="3:17" x14ac:dyDescent="0.15">
      <c r="C20" s="123" t="s">
        <v>11</v>
      </c>
      <c r="D20" s="124"/>
      <c r="O20" s="6"/>
    </row>
    <row r="21" spans="3:17" x14ac:dyDescent="0.15">
      <c r="C21" s="123"/>
      <c r="D21" s="124"/>
      <c r="O21" s="6"/>
    </row>
    <row r="22" spans="3:17" x14ac:dyDescent="0.15">
      <c r="O22" s="5"/>
    </row>
    <row r="23" spans="3:17" x14ac:dyDescent="0.15">
      <c r="O23" s="5"/>
    </row>
    <row r="24" spans="3:17" x14ac:dyDescent="0.15">
      <c r="O24" s="5"/>
    </row>
    <row r="25" spans="3:17" x14ac:dyDescent="0.15">
      <c r="O25" s="5"/>
    </row>
    <row r="26" spans="3:17" ht="21" customHeight="1" x14ac:dyDescent="0.15">
      <c r="L26" s="27" t="s">
        <v>17</v>
      </c>
      <c r="M26" s="27" t="s">
        <v>18</v>
      </c>
      <c r="N26" s="27" t="s">
        <v>19</v>
      </c>
      <c r="O26" s="27" t="s">
        <v>20</v>
      </c>
    </row>
    <row r="27" spans="3:17" ht="21" customHeight="1" x14ac:dyDescent="0.15">
      <c r="L27" s="27">
        <v>0</v>
      </c>
      <c r="M27" s="27">
        <v>0</v>
      </c>
      <c r="N27" s="28"/>
      <c r="O27" s="28"/>
      <c r="P27" s="83" t="str">
        <f>IF(OR(N27="",O27=""),"",IF(AND(N27=0,O27=0),"○",""))</f>
        <v/>
      </c>
    </row>
    <row r="28" spans="3:17" ht="21" customHeight="1" x14ac:dyDescent="0.15">
      <c r="F28" s="87"/>
      <c r="G28" s="87"/>
      <c r="H28" s="87"/>
      <c r="L28" s="27">
        <v>0</v>
      </c>
      <c r="M28" s="27">
        <v>1</v>
      </c>
      <c r="N28" s="28"/>
      <c r="O28" s="28"/>
      <c r="P28" s="83" t="str">
        <f>IF(OR(N28="",O28=""),"",IF(AND(N28=0,O28=1),"○",""))</f>
        <v/>
      </c>
    </row>
    <row r="29" spans="3:17" ht="21" customHeight="1" x14ac:dyDescent="0.15">
      <c r="D29" s="76"/>
      <c r="F29" s="87"/>
      <c r="G29" s="87"/>
      <c r="H29" s="87"/>
      <c r="L29" s="27">
        <v>1</v>
      </c>
      <c r="M29" s="27">
        <v>0</v>
      </c>
      <c r="N29" s="28"/>
      <c r="O29" s="28"/>
      <c r="P29" s="83" t="str">
        <f>IF(OR(N29="",O29=""),"",IF(AND(N29=0,O29=1),"○",""))</f>
        <v/>
      </c>
    </row>
    <row r="30" spans="3:17" ht="21" customHeight="1" x14ac:dyDescent="0.15">
      <c r="D30" s="76"/>
      <c r="F30" s="87"/>
      <c r="G30" s="87"/>
      <c r="H30" s="87"/>
      <c r="L30" s="27">
        <v>1</v>
      </c>
      <c r="M30" s="27">
        <v>1</v>
      </c>
      <c r="N30" s="28"/>
      <c r="O30" s="28"/>
      <c r="P30" s="83" t="str">
        <f>IF(OR(N30="",O30=""),"",IF(AND(N30=1,O30=0),"○",""))</f>
        <v/>
      </c>
    </row>
    <row r="31" spans="3:17" x14ac:dyDescent="0.15">
      <c r="F31" s="87"/>
      <c r="G31" s="87"/>
      <c r="H31" s="87"/>
      <c r="P31" s="8"/>
    </row>
    <row r="32" spans="3:17" x14ac:dyDescent="0.15">
      <c r="P32" s="8">
        <f>COUNTIF(P28:P31,"○")</f>
        <v>0</v>
      </c>
    </row>
  </sheetData>
  <sheetProtection sheet="1" objects="1" scenarios="1" selectLockedCells="1"/>
  <mergeCells count="9">
    <mergeCell ref="Q12:Q13"/>
    <mergeCell ref="Q18:Q19"/>
    <mergeCell ref="C8:C9"/>
    <mergeCell ref="C20:C21"/>
    <mergeCell ref="M13:M14"/>
    <mergeCell ref="J10:J11"/>
    <mergeCell ref="D8:D9"/>
    <mergeCell ref="D20:D21"/>
    <mergeCell ref="J18:J19"/>
  </mergeCells>
  <phoneticPr fontId="2"/>
  <conditionalFormatting sqref="F28:H31">
    <cfRule type="cellIs" dxfId="11" priority="1" operator="equal">
      <formula>"できたらここをクリック"</formula>
    </cfRule>
  </conditionalFormatting>
  <dataValidations count="1">
    <dataValidation type="whole" allowBlank="1" showInputMessage="1" showErrorMessage="1" sqref="D8:D9 D20:D21 N27:O30" xr:uid="{00000000-0002-0000-0400-000000000000}">
      <formula1>0</formula1>
      <formula2>1</formula2>
    </dataValidation>
  </dataValidations>
  <hyperlinks>
    <hyperlink ref="A1" location="Step3!A1" display="前へ" xr:uid="{00000000-0004-0000-0400-000000000000}"/>
    <hyperlink ref="B1" location="Step5!J10" display="Step5!J10" xr:uid="{00000000-0004-0000-0400-000001000000}"/>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32"/>
  <sheetViews>
    <sheetView showGridLines="0" zoomScale="110" zoomScaleNormal="110" workbookViewId="0">
      <selection activeCell="B1" sqref="B1"/>
    </sheetView>
  </sheetViews>
  <sheetFormatPr defaultRowHeight="13.5" x14ac:dyDescent="0.15"/>
  <cols>
    <col min="1" max="2" width="9" style="4"/>
    <col min="3" max="3" width="4.625" style="4" customWidth="1"/>
    <col min="4" max="8" width="9" style="4"/>
    <col min="9" max="9" width="5.5" style="4" customWidth="1"/>
    <col min="10" max="10" width="9" style="4"/>
    <col min="11" max="11" width="10.375" style="4" customWidth="1"/>
    <col min="12" max="14" width="9" style="4"/>
    <col min="15" max="15" width="11.125" style="4" customWidth="1"/>
    <col min="16" max="16384" width="9" style="4"/>
  </cols>
  <sheetData>
    <row r="1" spans="1:18" s="52" customFormat="1" ht="27" customHeight="1" thickTop="1" thickBot="1" x14ac:dyDescent="0.2">
      <c r="A1" s="82" t="s">
        <v>86</v>
      </c>
      <c r="B1" s="82" t="str">
        <f>IF(OR(J10="",J20="",M14="",Q12="",Q20=""),"",IF(AND(J10=1,J20=0,M14=1,Q12=1,Q20=0),"次へ",""))</f>
        <v/>
      </c>
      <c r="C1" s="51" t="s">
        <v>91</v>
      </c>
    </row>
    <row r="2" spans="1:18" ht="21.75" thickTop="1" x14ac:dyDescent="0.15">
      <c r="D2" s="3" t="s">
        <v>22</v>
      </c>
    </row>
    <row r="4" spans="1:18" ht="18.75" x14ac:dyDescent="0.15">
      <c r="D4" s="23" t="s">
        <v>50</v>
      </c>
    </row>
    <row r="5" spans="1:18" x14ac:dyDescent="0.15">
      <c r="O5" s="5"/>
    </row>
    <row r="6" spans="1:18" x14ac:dyDescent="0.15">
      <c r="O6" s="5"/>
    </row>
    <row r="7" spans="1:18" x14ac:dyDescent="0.15">
      <c r="O7" s="5"/>
    </row>
    <row r="8" spans="1:18" x14ac:dyDescent="0.15">
      <c r="C8" s="122" t="s">
        <v>10</v>
      </c>
      <c r="D8" s="121">
        <v>1</v>
      </c>
      <c r="O8" s="5"/>
    </row>
    <row r="9" spans="1:18" x14ac:dyDescent="0.15">
      <c r="C9" s="122"/>
      <c r="D9" s="121"/>
      <c r="J9" s="83" t="str">
        <f>IF(J10=1,"○","")</f>
        <v/>
      </c>
      <c r="O9" s="5"/>
    </row>
    <row r="10" spans="1:18" x14ac:dyDescent="0.15">
      <c r="J10" s="124"/>
      <c r="O10" s="5"/>
    </row>
    <row r="11" spans="1:18" ht="18.75" x14ac:dyDescent="0.15">
      <c r="J11" s="124"/>
      <c r="O11" s="5"/>
      <c r="Q11" s="70" t="s">
        <v>12</v>
      </c>
      <c r="R11" s="83" t="str">
        <f>IF(Q12=1,"○","")</f>
        <v/>
      </c>
    </row>
    <row r="12" spans="1:18" x14ac:dyDescent="0.15">
      <c r="O12" s="6"/>
      <c r="Q12" s="124"/>
    </row>
    <row r="13" spans="1:18" x14ac:dyDescent="0.15">
      <c r="M13" s="83" t="str">
        <f>IF(M14=1,"○","")</f>
        <v/>
      </c>
      <c r="O13" s="6"/>
      <c r="Q13" s="124"/>
    </row>
    <row r="14" spans="1:18" x14ac:dyDescent="0.15">
      <c r="M14" s="124"/>
      <c r="O14" s="5"/>
    </row>
    <row r="15" spans="1:18" x14ac:dyDescent="0.15">
      <c r="M15" s="124"/>
      <c r="O15" s="5"/>
    </row>
    <row r="16" spans="1:18" x14ac:dyDescent="0.15">
      <c r="O16" s="5"/>
    </row>
    <row r="17" spans="3:18" x14ac:dyDescent="0.15">
      <c r="O17" s="5"/>
    </row>
    <row r="18" spans="3:18" x14ac:dyDescent="0.15">
      <c r="O18" s="5"/>
    </row>
    <row r="19" spans="3:18" ht="18.75" x14ac:dyDescent="0.15">
      <c r="J19" s="83" t="str">
        <f>IF(AND(J20&lt;&gt;"",J20=0),"○","")</f>
        <v/>
      </c>
      <c r="O19" s="5"/>
      <c r="Q19" s="70" t="s">
        <v>13</v>
      </c>
      <c r="R19" s="83" t="str">
        <f>IF(AND(Q20&lt;&gt;"",Q20=0),"○","")</f>
        <v/>
      </c>
    </row>
    <row r="20" spans="3:18" x14ac:dyDescent="0.15">
      <c r="J20" s="124"/>
      <c r="O20" s="6"/>
      <c r="Q20" s="124"/>
    </row>
    <row r="21" spans="3:18" x14ac:dyDescent="0.15">
      <c r="J21" s="124"/>
      <c r="O21" s="6"/>
      <c r="Q21" s="124"/>
    </row>
    <row r="22" spans="3:18" x14ac:dyDescent="0.15">
      <c r="C22" s="122" t="s">
        <v>11</v>
      </c>
      <c r="D22" s="121">
        <v>0</v>
      </c>
      <c r="O22" s="5"/>
    </row>
    <row r="23" spans="3:18" x14ac:dyDescent="0.15">
      <c r="C23" s="122"/>
      <c r="D23" s="121"/>
      <c r="O23" s="5"/>
    </row>
    <row r="24" spans="3:18" x14ac:dyDescent="0.15">
      <c r="O24" s="5"/>
    </row>
    <row r="25" spans="3:18" x14ac:dyDescent="0.15">
      <c r="O25" s="5"/>
    </row>
    <row r="28" spans="3:18" x14ac:dyDescent="0.15">
      <c r="J28" s="76"/>
      <c r="K28" s="76"/>
      <c r="L28" s="76"/>
    </row>
    <row r="29" spans="3:18" x14ac:dyDescent="0.15">
      <c r="J29" s="76"/>
      <c r="K29" s="76"/>
      <c r="L29" s="76"/>
    </row>
    <row r="30" spans="3:18" x14ac:dyDescent="0.15">
      <c r="J30" s="76"/>
      <c r="K30" s="76"/>
      <c r="L30" s="76"/>
    </row>
    <row r="31" spans="3:18" x14ac:dyDescent="0.15">
      <c r="D31" s="76"/>
      <c r="J31" s="76"/>
      <c r="K31" s="76"/>
      <c r="L31" s="76"/>
    </row>
    <row r="32" spans="3:18" x14ac:dyDescent="0.15">
      <c r="D32" s="76"/>
      <c r="M32" s="8" t="str">
        <f>IF(J28="","","○")</f>
        <v/>
      </c>
    </row>
  </sheetData>
  <sheetProtection sheet="1" objects="1" scenarios="1" selectLockedCells="1"/>
  <mergeCells count="9">
    <mergeCell ref="J20:J21"/>
    <mergeCell ref="Q20:Q21"/>
    <mergeCell ref="C22:C23"/>
    <mergeCell ref="D22:D23"/>
    <mergeCell ref="C8:C9"/>
    <mergeCell ref="D8:D9"/>
    <mergeCell ref="J10:J11"/>
    <mergeCell ref="Q12:Q13"/>
    <mergeCell ref="M14:M15"/>
  </mergeCells>
  <phoneticPr fontId="2"/>
  <conditionalFormatting sqref="J28:L31">
    <cfRule type="cellIs" dxfId="10" priority="1" operator="equal">
      <formula>"できたらここをクリック"</formula>
    </cfRule>
  </conditionalFormatting>
  <dataValidations count="1">
    <dataValidation type="whole" allowBlank="1" showInputMessage="1" showErrorMessage="1" sqref="J10:J11 J20:J21 Q12:Q13 Q20:Q21 M14:M15" xr:uid="{00000000-0002-0000-0500-000000000000}">
      <formula1>0</formula1>
      <formula2>1</formula2>
    </dataValidation>
  </dataValidations>
  <hyperlinks>
    <hyperlink ref="A1" location="Step4!A1" display="前へ" xr:uid="{00000000-0004-0000-0500-000000000000}"/>
    <hyperlink ref="B1" location="Step6!J10" display="Step6!J10" xr:uid="{00000000-0004-0000-0500-000001000000}"/>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34"/>
  <sheetViews>
    <sheetView showGridLines="0" zoomScale="110" zoomScaleNormal="110" workbookViewId="0">
      <selection activeCell="Q20" sqref="Q20:Q21"/>
    </sheetView>
  </sheetViews>
  <sheetFormatPr defaultRowHeight="13.5" x14ac:dyDescent="0.15"/>
  <cols>
    <col min="1" max="2" width="9" style="4"/>
    <col min="3" max="3" width="3" style="4" customWidth="1"/>
    <col min="4" max="8" width="9" style="4"/>
    <col min="9" max="9" width="5.5" style="4" customWidth="1"/>
    <col min="10" max="10" width="9" style="4"/>
    <col min="11" max="11" width="10.375" style="4" customWidth="1"/>
    <col min="12" max="14" width="9" style="4"/>
    <col min="15" max="15" width="11.125" style="4" customWidth="1"/>
    <col min="16" max="16384" width="9" style="4"/>
  </cols>
  <sheetData>
    <row r="1" spans="1:18" s="56" customFormat="1" ht="27" customHeight="1" thickTop="1" thickBot="1" x14ac:dyDescent="0.2">
      <c r="A1" s="82" t="s">
        <v>86</v>
      </c>
      <c r="B1" s="82" t="str">
        <f>IF(OR(J10="",J20="",M14="",Q12="",Q20=""),"",IF(AND(J10=1,J20=1,M14=0,Q12=0,Q20=1),"次へ",""))</f>
        <v/>
      </c>
      <c r="C1" s="55" t="s">
        <v>92</v>
      </c>
    </row>
    <row r="2" spans="1:18" ht="21.75" thickTop="1" x14ac:dyDescent="0.15">
      <c r="D2" s="3" t="s">
        <v>31</v>
      </c>
    </row>
    <row r="4" spans="1:18" ht="18.75" x14ac:dyDescent="0.15">
      <c r="D4" s="23" t="s">
        <v>51</v>
      </c>
    </row>
    <row r="5" spans="1:18" x14ac:dyDescent="0.15">
      <c r="O5" s="5"/>
    </row>
    <row r="6" spans="1:18" x14ac:dyDescent="0.15">
      <c r="O6" s="5"/>
    </row>
    <row r="7" spans="1:18" x14ac:dyDescent="0.15">
      <c r="O7" s="5"/>
    </row>
    <row r="8" spans="1:18" x14ac:dyDescent="0.15">
      <c r="C8" s="122" t="s">
        <v>10</v>
      </c>
      <c r="D8" s="121">
        <v>1</v>
      </c>
      <c r="O8" s="5"/>
    </row>
    <row r="9" spans="1:18" x14ac:dyDescent="0.15">
      <c r="C9" s="122"/>
      <c r="D9" s="121"/>
      <c r="J9" s="83" t="str">
        <f>IF(AND(J10&lt;&gt;"",J10=1),"○","")</f>
        <v/>
      </c>
      <c r="O9" s="5"/>
    </row>
    <row r="10" spans="1:18" x14ac:dyDescent="0.15">
      <c r="J10" s="124"/>
      <c r="O10" s="5"/>
    </row>
    <row r="11" spans="1:18" ht="18.75" x14ac:dyDescent="0.15">
      <c r="J11" s="124"/>
      <c r="O11" s="5"/>
      <c r="Q11" s="23" t="s">
        <v>12</v>
      </c>
      <c r="R11" s="83" t="str">
        <f>IF(AND(Q12&lt;&gt;"",Q12=0),"○","")</f>
        <v/>
      </c>
    </row>
    <row r="12" spans="1:18" x14ac:dyDescent="0.15">
      <c r="O12" s="6"/>
      <c r="Q12" s="124"/>
    </row>
    <row r="13" spans="1:18" x14ac:dyDescent="0.15">
      <c r="M13" s="83" t="str">
        <f>IF(AND(M14&lt;&gt;"",M14=0),"○","")</f>
        <v/>
      </c>
      <c r="O13" s="6"/>
      <c r="Q13" s="124"/>
    </row>
    <row r="14" spans="1:18" x14ac:dyDescent="0.15">
      <c r="M14" s="124"/>
      <c r="O14" s="5"/>
    </row>
    <row r="15" spans="1:18" x14ac:dyDescent="0.15">
      <c r="M15" s="124"/>
      <c r="O15" s="5"/>
    </row>
    <row r="16" spans="1:18" x14ac:dyDescent="0.15">
      <c r="O16" s="5"/>
    </row>
    <row r="17" spans="3:18" x14ac:dyDescent="0.15">
      <c r="O17" s="5"/>
    </row>
    <row r="18" spans="3:18" x14ac:dyDescent="0.15">
      <c r="O18" s="5"/>
    </row>
    <row r="19" spans="3:18" ht="18.75" x14ac:dyDescent="0.15">
      <c r="J19" s="83" t="str">
        <f>IF(AND(J20&lt;&gt;"",J20=1),"○","")</f>
        <v/>
      </c>
      <c r="O19" s="5"/>
      <c r="Q19" s="70" t="s">
        <v>13</v>
      </c>
      <c r="R19" s="83" t="str">
        <f>IF(AND(Q20&lt;&gt;"",Q20=1),"○","")</f>
        <v/>
      </c>
    </row>
    <row r="20" spans="3:18" x14ac:dyDescent="0.15">
      <c r="J20" s="124"/>
      <c r="O20" s="6"/>
      <c r="Q20" s="124"/>
    </row>
    <row r="21" spans="3:18" x14ac:dyDescent="0.15">
      <c r="J21" s="124"/>
      <c r="O21" s="6"/>
      <c r="Q21" s="124"/>
    </row>
    <row r="22" spans="3:18" x14ac:dyDescent="0.15">
      <c r="C22" s="122" t="s">
        <v>11</v>
      </c>
      <c r="D22" s="121">
        <v>1</v>
      </c>
      <c r="O22" s="5"/>
    </row>
    <row r="23" spans="3:18" x14ac:dyDescent="0.15">
      <c r="C23" s="122"/>
      <c r="D23" s="121"/>
      <c r="O23" s="5"/>
    </row>
    <row r="24" spans="3:18" x14ac:dyDescent="0.15">
      <c r="O24" s="5"/>
    </row>
    <row r="25" spans="3:18" x14ac:dyDescent="0.15">
      <c r="O25" s="5"/>
    </row>
    <row r="26" spans="3:18" ht="4.5" customHeight="1" x14ac:dyDescent="0.15"/>
    <row r="27" spans="3:18" ht="6.75" customHeight="1" x14ac:dyDescent="0.15"/>
    <row r="28" spans="3:18" x14ac:dyDescent="0.15">
      <c r="J28" s="88"/>
      <c r="K28" s="88"/>
      <c r="L28" s="88"/>
    </row>
    <row r="29" spans="3:18" x14ac:dyDescent="0.15">
      <c r="J29" s="88"/>
      <c r="K29" s="88"/>
      <c r="L29" s="88"/>
    </row>
    <row r="30" spans="3:18" x14ac:dyDescent="0.15">
      <c r="J30" s="88"/>
      <c r="K30" s="88"/>
      <c r="L30" s="88"/>
    </row>
    <row r="31" spans="3:18" x14ac:dyDescent="0.15">
      <c r="J31" s="88"/>
      <c r="K31" s="88"/>
      <c r="L31" s="88"/>
    </row>
    <row r="32" spans="3:18" x14ac:dyDescent="0.15">
      <c r="M32" s="8" t="str">
        <f>IF(J28="","","○")</f>
        <v/>
      </c>
    </row>
    <row r="33" spans="4:10" x14ac:dyDescent="0.15">
      <c r="D33" s="76"/>
      <c r="J33" s="4" t="s">
        <v>23</v>
      </c>
    </row>
    <row r="34" spans="4:10" x14ac:dyDescent="0.15">
      <c r="D34" s="76"/>
    </row>
  </sheetData>
  <sheetProtection sheet="1" objects="1" scenarios="1" selectLockedCells="1"/>
  <mergeCells count="9">
    <mergeCell ref="J20:J21"/>
    <mergeCell ref="Q20:Q21"/>
    <mergeCell ref="C22:C23"/>
    <mergeCell ref="D22:D23"/>
    <mergeCell ref="C8:C9"/>
    <mergeCell ref="D8:D9"/>
    <mergeCell ref="J10:J11"/>
    <mergeCell ref="Q12:Q13"/>
    <mergeCell ref="M14:M15"/>
  </mergeCells>
  <phoneticPr fontId="2"/>
  <conditionalFormatting sqref="J28:L31">
    <cfRule type="cellIs" dxfId="9" priority="1" operator="equal">
      <formula>"できたらここをクリック"</formula>
    </cfRule>
  </conditionalFormatting>
  <dataValidations count="1">
    <dataValidation type="whole" allowBlank="1" showInputMessage="1" showErrorMessage="1" sqref="J10:J11 J20:J21 M14:M15 Q12:Q13 Q20:Q21" xr:uid="{00000000-0002-0000-0600-000000000000}">
      <formula1>0</formula1>
      <formula2>1</formula2>
    </dataValidation>
  </dataValidations>
  <hyperlinks>
    <hyperlink ref="A1" location="Step5!A1" display="前へ" xr:uid="{00000000-0004-0000-0600-000000000000}"/>
    <hyperlink ref="B1" location="Step7!G7" display="Step7!G7" xr:uid="{00000000-0004-0000-0600-000001000000}"/>
  </hyperlink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31"/>
  <sheetViews>
    <sheetView showGridLines="0" zoomScale="110" zoomScaleNormal="110" workbookViewId="0">
      <selection activeCell="G7" sqref="G7"/>
    </sheetView>
  </sheetViews>
  <sheetFormatPr defaultRowHeight="13.5" x14ac:dyDescent="0.15"/>
  <cols>
    <col min="1" max="16384" width="9" style="4"/>
  </cols>
  <sheetData>
    <row r="1" spans="1:17" s="54" customFormat="1" ht="27" customHeight="1" thickTop="1" thickBot="1" x14ac:dyDescent="0.2">
      <c r="A1" s="82" t="s">
        <v>86</v>
      </c>
      <c r="B1" s="82" t="str">
        <f>IF(COUNTIF(I7:I10,"○")&lt;4,"","次へ")</f>
        <v/>
      </c>
      <c r="C1" s="53" t="s">
        <v>93</v>
      </c>
    </row>
    <row r="2" spans="1:17" ht="14.25" thickTop="1" x14ac:dyDescent="0.15"/>
    <row r="4" spans="1:17" ht="18.75" x14ac:dyDescent="0.15">
      <c r="D4" s="23" t="s">
        <v>119</v>
      </c>
    </row>
    <row r="6" spans="1:17" ht="27.75" customHeight="1" x14ac:dyDescent="0.15">
      <c r="E6" s="25" t="s">
        <v>1</v>
      </c>
      <c r="F6" s="25" t="s">
        <v>2</v>
      </c>
      <c r="G6" s="25" t="s">
        <v>120</v>
      </c>
      <c r="H6" s="29" t="s">
        <v>49</v>
      </c>
    </row>
    <row r="7" spans="1:17" ht="27.75" customHeight="1" x14ac:dyDescent="0.15">
      <c r="E7" s="25">
        <v>0</v>
      </c>
      <c r="F7" s="25">
        <v>0</v>
      </c>
      <c r="G7" s="26"/>
      <c r="H7" s="30" t="s">
        <v>45</v>
      </c>
      <c r="I7" s="33" t="str">
        <f>IF(G7="","",IF(G7=0,"○",""))</f>
        <v/>
      </c>
      <c r="J7" s="3" t="str">
        <f>IF(COUNTIF(I7:I10,"○")&lt;4,"","１桁の２進法の足し算は")</f>
        <v/>
      </c>
      <c r="O7" s="9"/>
      <c r="P7" s="9"/>
      <c r="Q7" s="9"/>
    </row>
    <row r="8" spans="1:17" ht="27.75" customHeight="1" x14ac:dyDescent="0.15">
      <c r="E8" s="25">
        <v>0</v>
      </c>
      <c r="F8" s="25">
        <v>1</v>
      </c>
      <c r="G8" s="26"/>
      <c r="H8" s="31" t="s">
        <v>46</v>
      </c>
      <c r="I8" s="33" t="str">
        <f>IF(G8="","",IF(G8=1,"○",""))</f>
        <v/>
      </c>
      <c r="J8" s="3" t="str">
        <f>IF(COUNTIF(I7:I10,"○")&lt;4,"","半加算器でできることがわかる")</f>
        <v/>
      </c>
      <c r="O8" s="9"/>
      <c r="P8" s="9"/>
      <c r="Q8" s="9"/>
    </row>
    <row r="9" spans="1:17" ht="27.75" customHeight="1" x14ac:dyDescent="0.15">
      <c r="E9" s="25">
        <v>1</v>
      </c>
      <c r="F9" s="25">
        <v>0</v>
      </c>
      <c r="G9" s="26"/>
      <c r="H9" s="31" t="s">
        <v>47</v>
      </c>
      <c r="I9" s="33" t="str">
        <f>IF(G9="","",IF(G9=1,"○",""))</f>
        <v/>
      </c>
      <c r="O9" s="9"/>
      <c r="P9" s="9"/>
      <c r="Q9" s="9"/>
    </row>
    <row r="10" spans="1:17" ht="27.75" customHeight="1" x14ac:dyDescent="0.15">
      <c r="E10" s="25">
        <v>1</v>
      </c>
      <c r="F10" s="25">
        <v>1</v>
      </c>
      <c r="G10" s="26"/>
      <c r="H10" s="29" t="s">
        <v>48</v>
      </c>
      <c r="I10" s="33" t="str">
        <f>IF(G10="","",IF(G10=10,"○",""))</f>
        <v/>
      </c>
      <c r="O10" s="9"/>
      <c r="P10" s="9"/>
      <c r="Q10" s="9"/>
    </row>
    <row r="11" spans="1:17" x14ac:dyDescent="0.15">
      <c r="O11" s="9"/>
      <c r="P11" s="9"/>
      <c r="Q11" s="9"/>
    </row>
    <row r="12" spans="1:17" ht="18.75" x14ac:dyDescent="0.15">
      <c r="D12" s="22" t="s">
        <v>54</v>
      </c>
      <c r="O12" s="9"/>
      <c r="P12" s="9"/>
      <c r="Q12" s="9"/>
    </row>
    <row r="13" spans="1:17" x14ac:dyDescent="0.15">
      <c r="O13" s="19"/>
      <c r="P13" s="19"/>
      <c r="Q13" s="9"/>
    </row>
    <row r="14" spans="1:17" x14ac:dyDescent="0.15">
      <c r="O14" s="19"/>
      <c r="P14" s="19"/>
      <c r="Q14" s="9"/>
    </row>
    <row r="15" spans="1:17" x14ac:dyDescent="0.15">
      <c r="N15" s="76"/>
      <c r="O15" s="76"/>
      <c r="P15" s="76"/>
      <c r="Q15" s="9"/>
    </row>
    <row r="16" spans="1:17" ht="14.25" customHeight="1" x14ac:dyDescent="0.15">
      <c r="N16" s="76"/>
      <c r="O16" s="76"/>
      <c r="P16" s="76"/>
      <c r="Q16" s="9"/>
    </row>
    <row r="17" spans="4:17" x14ac:dyDescent="0.15">
      <c r="N17" s="76"/>
      <c r="O17" s="76"/>
      <c r="P17" s="76"/>
      <c r="Q17" s="9"/>
    </row>
    <row r="18" spans="4:17" x14ac:dyDescent="0.15">
      <c r="N18" s="76"/>
      <c r="O18" s="76"/>
      <c r="P18" s="76"/>
      <c r="Q18" s="9"/>
    </row>
    <row r="19" spans="4:17" x14ac:dyDescent="0.15">
      <c r="O19" s="9"/>
      <c r="P19" s="9"/>
      <c r="Q19" s="9"/>
    </row>
    <row r="20" spans="4:17" x14ac:dyDescent="0.15">
      <c r="O20" s="9"/>
      <c r="P20" s="9"/>
      <c r="Q20" s="9"/>
    </row>
    <row r="21" spans="4:17" x14ac:dyDescent="0.15">
      <c r="O21" s="9"/>
      <c r="P21" s="9"/>
      <c r="Q21" s="9"/>
    </row>
    <row r="22" spans="4:17" x14ac:dyDescent="0.15">
      <c r="O22" s="9"/>
      <c r="P22" s="9"/>
      <c r="Q22" s="9"/>
    </row>
    <row r="23" spans="4:17" x14ac:dyDescent="0.15">
      <c r="O23" s="9"/>
      <c r="P23" s="9"/>
      <c r="Q23" s="9"/>
    </row>
    <row r="24" spans="4:17" x14ac:dyDescent="0.15">
      <c r="O24" s="9"/>
      <c r="P24" s="9"/>
      <c r="Q24" s="9"/>
    </row>
    <row r="25" spans="4:17" x14ac:dyDescent="0.15">
      <c r="O25" s="9"/>
      <c r="P25" s="9"/>
      <c r="Q25" s="9"/>
    </row>
    <row r="26" spans="4:17" x14ac:dyDescent="0.15">
      <c r="O26" s="9"/>
      <c r="P26" s="9"/>
      <c r="Q26" s="9"/>
    </row>
    <row r="27" spans="4:17" x14ac:dyDescent="0.15">
      <c r="D27" s="76"/>
    </row>
    <row r="28" spans="4:17" x14ac:dyDescent="0.15">
      <c r="D28" s="76"/>
    </row>
    <row r="30" spans="4:17" ht="13.5" customHeight="1" x14ac:dyDescent="0.15">
      <c r="K30" s="18"/>
      <c r="L30" s="18"/>
      <c r="M30" s="18"/>
    </row>
    <row r="31" spans="4:17" ht="13.5" customHeight="1" x14ac:dyDescent="0.15">
      <c r="K31" s="18"/>
      <c r="L31" s="18"/>
      <c r="M31" s="18"/>
    </row>
  </sheetData>
  <sheetProtection sheet="1" objects="1" scenarios="1" selectLockedCells="1"/>
  <phoneticPr fontId="2"/>
  <conditionalFormatting sqref="N15:P18">
    <cfRule type="cellIs" dxfId="8" priority="1" operator="equal">
      <formula>"できたらここをクリック"</formula>
    </cfRule>
  </conditionalFormatting>
  <dataValidations count="2">
    <dataValidation type="whole" allowBlank="1" showInputMessage="1" showErrorMessage="1" sqref="G7:G9" xr:uid="{00000000-0002-0000-0700-000000000000}">
      <formula1>0</formula1>
      <formula2>1</formula2>
    </dataValidation>
    <dataValidation type="whole" allowBlank="1" showInputMessage="1" showErrorMessage="1" sqref="G10" xr:uid="{00000000-0002-0000-0700-000001000000}">
      <formula1>0</formula1>
      <formula2>10</formula2>
    </dataValidation>
  </dataValidations>
  <hyperlinks>
    <hyperlink ref="A1" location="Step6!A1" display="前へ" xr:uid="{00000000-0004-0000-0700-000000000000}"/>
    <hyperlink ref="B1" location="Step8!G6" display="Step8!G6" xr:uid="{00000000-0004-0000-0700-000001000000}"/>
  </hyperlinks>
  <pageMargins left="0.7" right="0.7" top="0.75" bottom="0.75" header="0.3" footer="0.3"/>
  <pageSetup paperSize="9"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36"/>
  <sheetViews>
    <sheetView showGridLines="0" zoomScale="110" zoomScaleNormal="110" workbookViewId="0">
      <selection activeCell="B1" sqref="B1"/>
    </sheetView>
  </sheetViews>
  <sheetFormatPr defaultRowHeight="13.5" x14ac:dyDescent="0.15"/>
  <cols>
    <col min="1" max="5" width="9" style="4"/>
    <col min="6" max="6" width="9" style="4" customWidth="1"/>
    <col min="7" max="7" width="9" style="4"/>
    <col min="8" max="8" width="9" style="4" customWidth="1"/>
    <col min="9" max="10" width="9" style="4"/>
    <col min="11" max="11" width="9" style="4" customWidth="1"/>
    <col min="12" max="13" width="9" style="4"/>
    <col min="14" max="14" width="4" style="4" customWidth="1"/>
    <col min="15" max="16384" width="9" style="4"/>
  </cols>
  <sheetData>
    <row r="1" spans="1:19" s="58" customFormat="1" ht="27" customHeight="1" thickTop="1" thickBot="1" x14ac:dyDescent="0.2">
      <c r="A1" s="82" t="s">
        <v>86</v>
      </c>
      <c r="B1" s="82" t="str">
        <f>IF(COUNTIF(M6:M28,"○")+COUNTIF(H6:H28,"○")&lt;10,"","次へ")</f>
        <v/>
      </c>
      <c r="C1" s="57" t="s">
        <v>94</v>
      </c>
      <c r="F1" s="59"/>
      <c r="L1" s="59" t="s">
        <v>0</v>
      </c>
      <c r="M1" s="60"/>
      <c r="R1" s="61"/>
    </row>
    <row r="2" spans="1:19" ht="14.25" thickTop="1" x14ac:dyDescent="0.15">
      <c r="Q2" s="8">
        <v>1</v>
      </c>
      <c r="R2" s="33"/>
      <c r="S2" s="8">
        <v>0</v>
      </c>
    </row>
    <row r="3" spans="1:19" ht="21" x14ac:dyDescent="0.15">
      <c r="D3" s="3" t="s">
        <v>52</v>
      </c>
      <c r="Q3" s="8">
        <v>2</v>
      </c>
      <c r="R3" s="33"/>
      <c r="S3" s="8">
        <v>1</v>
      </c>
    </row>
    <row r="4" spans="1:19" x14ac:dyDescent="0.15">
      <c r="Q4" s="8">
        <v>3</v>
      </c>
      <c r="R4" s="33"/>
      <c r="S4" s="8">
        <v>0</v>
      </c>
    </row>
    <row r="5" spans="1:19" ht="21" x14ac:dyDescent="0.15">
      <c r="D5" s="3">
        <v>1</v>
      </c>
      <c r="I5" s="3">
        <v>1</v>
      </c>
      <c r="Q5" s="8">
        <v>4</v>
      </c>
      <c r="R5" s="33"/>
      <c r="S5" s="8">
        <v>0</v>
      </c>
    </row>
    <row r="6" spans="1:19" ht="21" x14ac:dyDescent="0.15">
      <c r="G6" s="32"/>
      <c r="H6" s="33" t="str">
        <f>IF(G6="","",IF(G6=S2,"○",""))</f>
        <v/>
      </c>
      <c r="L6" s="32"/>
      <c r="M6" s="33" t="str">
        <f>IF(L6="","",IF(L6=S7,"○",""))</f>
        <v/>
      </c>
      <c r="Q6" s="8">
        <v>5</v>
      </c>
      <c r="R6" s="33"/>
      <c r="S6" s="8">
        <v>0</v>
      </c>
    </row>
    <row r="7" spans="1:19" ht="21" x14ac:dyDescent="0.15">
      <c r="D7" s="3">
        <v>0</v>
      </c>
      <c r="I7" s="3">
        <v>1</v>
      </c>
      <c r="Q7" s="8">
        <v>6</v>
      </c>
      <c r="R7" s="33"/>
      <c r="S7" s="8">
        <v>1</v>
      </c>
    </row>
    <row r="8" spans="1:19" hidden="1" x14ac:dyDescent="0.15">
      <c r="Q8" s="8">
        <v>7</v>
      </c>
      <c r="S8" s="8">
        <v>1</v>
      </c>
    </row>
    <row r="9" spans="1:19" hidden="1" x14ac:dyDescent="0.15">
      <c r="Q9" s="8">
        <v>8</v>
      </c>
      <c r="R9" s="33"/>
      <c r="S9" s="8">
        <v>1</v>
      </c>
    </row>
    <row r="10" spans="1:19" x14ac:dyDescent="0.15">
      <c r="Q10" s="8">
        <v>9</v>
      </c>
      <c r="R10" s="33"/>
      <c r="S10" s="8">
        <v>0</v>
      </c>
    </row>
    <row r="11" spans="1:19" ht="21" x14ac:dyDescent="0.15">
      <c r="D11" s="3">
        <v>1</v>
      </c>
      <c r="I11" s="3">
        <v>1</v>
      </c>
      <c r="Q11" s="8">
        <v>10</v>
      </c>
      <c r="R11" s="33"/>
      <c r="S11" s="8">
        <v>1</v>
      </c>
    </row>
    <row r="12" spans="1:19" ht="21" x14ac:dyDescent="0.15">
      <c r="G12" s="32"/>
      <c r="H12" s="33" t="str">
        <f>IF(G12="","",IF(G12=S3,"○",""))</f>
        <v/>
      </c>
      <c r="L12" s="32"/>
      <c r="M12" s="33" t="str">
        <f>IF(L12="","",IF(L12=S8,"○",""))</f>
        <v/>
      </c>
      <c r="R12" s="33"/>
    </row>
    <row r="13" spans="1:19" ht="21" x14ac:dyDescent="0.15">
      <c r="D13" s="3">
        <v>0</v>
      </c>
      <c r="I13" s="3">
        <v>1</v>
      </c>
      <c r="R13" s="33"/>
    </row>
    <row r="14" spans="1:19" hidden="1" x14ac:dyDescent="0.15">
      <c r="R14" s="33"/>
    </row>
    <row r="15" spans="1:19" x14ac:dyDescent="0.15">
      <c r="O15" s="76"/>
      <c r="P15" s="76"/>
      <c r="Q15" s="76"/>
      <c r="R15" s="33"/>
    </row>
    <row r="16" spans="1:19" x14ac:dyDescent="0.15">
      <c r="O16" s="76"/>
      <c r="P16" s="76"/>
      <c r="Q16" s="76"/>
      <c r="R16" s="33"/>
    </row>
    <row r="17" spans="4:18" ht="21" x14ac:dyDescent="0.15">
      <c r="D17" s="3">
        <v>1</v>
      </c>
      <c r="G17" s="32"/>
      <c r="H17" s="33" t="str">
        <f>IF(G17="","",IF(G17=S4,"○",""))</f>
        <v/>
      </c>
      <c r="I17" s="3">
        <v>0</v>
      </c>
      <c r="L17" s="32"/>
      <c r="M17" s="33" t="str">
        <f>IF(L17="","",IF(L17=S9,"○",""))</f>
        <v/>
      </c>
      <c r="O17" s="76"/>
      <c r="P17" s="76"/>
      <c r="Q17" s="76"/>
      <c r="R17" s="33"/>
    </row>
    <row r="18" spans="4:18" x14ac:dyDescent="0.15">
      <c r="O18" s="76"/>
      <c r="P18" s="76"/>
      <c r="Q18" s="76"/>
      <c r="R18" s="33"/>
    </row>
    <row r="19" spans="4:18" hidden="1" x14ac:dyDescent="0.15">
      <c r="R19" s="33"/>
    </row>
    <row r="20" spans="4:18" x14ac:dyDescent="0.15">
      <c r="R20" s="33"/>
    </row>
    <row r="21" spans="4:18" ht="21" x14ac:dyDescent="0.15">
      <c r="D21" s="3">
        <v>0</v>
      </c>
      <c r="I21" s="3">
        <v>0</v>
      </c>
      <c r="R21" s="33"/>
    </row>
    <row r="22" spans="4:18" ht="21" x14ac:dyDescent="0.15">
      <c r="G22" s="32"/>
      <c r="H22" s="33" t="str">
        <f>IF(G22="","",IF(G22=S5,"○",""))</f>
        <v/>
      </c>
      <c r="L22" s="32"/>
      <c r="M22" s="33" t="str">
        <f>IF(L22="","",IF(L22=S10,"○",""))</f>
        <v/>
      </c>
      <c r="R22" s="33"/>
    </row>
    <row r="23" spans="4:18" ht="21" x14ac:dyDescent="0.15">
      <c r="D23" s="3">
        <v>0</v>
      </c>
      <c r="I23" s="3">
        <v>1</v>
      </c>
    </row>
    <row r="24" spans="4:18" hidden="1" x14ac:dyDescent="0.15"/>
    <row r="27" spans="4:18" ht="21" x14ac:dyDescent="0.15">
      <c r="D27" s="3">
        <v>0</v>
      </c>
      <c r="I27" s="3">
        <v>0</v>
      </c>
    </row>
    <row r="28" spans="4:18" ht="21" x14ac:dyDescent="0.15">
      <c r="G28" s="32"/>
      <c r="H28" s="33" t="str">
        <f>IF(G28="","",IF(G28=S6,"○",""))</f>
        <v/>
      </c>
      <c r="L28" s="32"/>
      <c r="M28" s="33" t="str">
        <f>IF(L28="","",IF(L28=S11,"○",""))</f>
        <v/>
      </c>
    </row>
    <row r="29" spans="4:18" ht="21" x14ac:dyDescent="0.15">
      <c r="D29" s="3">
        <v>0</v>
      </c>
      <c r="I29" s="3">
        <v>1</v>
      </c>
    </row>
    <row r="31" spans="4:18" hidden="1" x14ac:dyDescent="0.15"/>
    <row r="32" spans="4:18" hidden="1" x14ac:dyDescent="0.15"/>
    <row r="33" spans="4:4" hidden="1" x14ac:dyDescent="0.15"/>
    <row r="34" spans="4:4" hidden="1" x14ac:dyDescent="0.15"/>
    <row r="35" spans="4:4" x14ac:dyDescent="0.15">
      <c r="D35" s="76"/>
    </row>
    <row r="36" spans="4:4" x14ac:dyDescent="0.15">
      <c r="D36" s="76"/>
    </row>
  </sheetData>
  <sheetProtection sheet="1" objects="1" scenarios="1" selectLockedCells="1"/>
  <phoneticPr fontId="2"/>
  <conditionalFormatting sqref="O15:Q18">
    <cfRule type="cellIs" dxfId="7" priority="1" operator="equal">
      <formula>"できたらここをクリック"</formula>
    </cfRule>
  </conditionalFormatting>
  <dataValidations count="1">
    <dataValidation type="whole" allowBlank="1" showInputMessage="1" showErrorMessage="1" sqref="G6 G12 G17 G22 G28 L28 L22 L17 L12 L6" xr:uid="{00000000-0002-0000-0800-000000000000}">
      <formula1>0</formula1>
      <formula2>1</formula2>
    </dataValidation>
  </dataValidations>
  <hyperlinks>
    <hyperlink ref="A1" location="Step7!A1" display="前へ" xr:uid="{00000000-0004-0000-0800-000000000000}"/>
    <hyperlink ref="B1" location="Step9!H6" display="Step9!H6" xr:uid="{00000000-0004-0000-0800-000001000000}"/>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Step0</vt:lpstr>
      <vt:lpstr>Step1</vt:lpstr>
      <vt:lpstr>Step2</vt:lpstr>
      <vt:lpstr>Step3</vt:lpstr>
      <vt:lpstr>Step4</vt:lpstr>
      <vt:lpstr>Step5</vt:lpstr>
      <vt:lpstr>Step6</vt:lpstr>
      <vt:lpstr>Step7</vt:lpstr>
      <vt:lpstr>Step8</vt:lpstr>
      <vt:lpstr>Step9</vt:lpstr>
      <vt:lpstr>StepA</vt:lpstr>
      <vt:lpstr>StepB</vt:lpstr>
      <vt:lpstr>StepC</vt:lpstr>
    </vt:vector>
  </TitlesOfParts>
  <Company>都立東大和高等学校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都立東大和高等学校</dc:creator>
  <cp:lastModifiedBy>佐藤 義弘 yoshi</cp:lastModifiedBy>
  <dcterms:created xsi:type="dcterms:W3CDTF">2013-06-10T22:37:44Z</dcterms:created>
  <dcterms:modified xsi:type="dcterms:W3CDTF">2022-09-14T13:08:07Z</dcterms:modified>
</cp:coreProperties>
</file>